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kusze\Rejestr_wyborców\meldunki\"/>
    </mc:Choice>
  </mc:AlternateContent>
  <bookViews>
    <workbookView xWindow="0" yWindow="0" windowWidth="18696" windowHeight="9384"/>
  </bookViews>
  <sheets>
    <sheet name="rejestr_wyborcow_2023_kw_2_202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6" i="1"/>
  <c r="A58" i="1"/>
  <c r="A59" i="1"/>
  <c r="A60" i="1"/>
  <c r="A62" i="1"/>
</calcChain>
</file>

<file path=xl/sharedStrings.xml><?xml version="1.0" encoding="utf-8"?>
<sst xmlns="http://schemas.openxmlformats.org/spreadsheetml/2006/main" count="81" uniqueCount="81">
  <si>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</si>
  <si>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</si>
  <si>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</si>
  <si>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</si>
  <si>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</si>
  <si>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</si>
  <si>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</si>
  <si>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</si>
  <si>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</si>
  <si>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</si>
  <si>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</si>
  <si>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</si>
  <si>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</si>
  <si>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</si>
  <si>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</si>
  <si>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</si>
  <si>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</si>
  <si>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</si>
  <si>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</si>
  <si>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krośnieński</t>
  </si>
  <si>
    <t>m. Gubin</t>
  </si>
  <si>
    <t>gm. Bobrowice</t>
  </si>
  <si>
    <t>gm. Bytnica</t>
  </si>
  <si>
    <t>gm. Dąbie</t>
  </si>
  <si>
    <t>gm. Gubin</t>
  </si>
  <si>
    <t>gm. Krosno Odrzańskie</t>
  </si>
  <si>
    <t>gm. Maszewo</t>
  </si>
  <si>
    <t>Powiat nowosolski</t>
  </si>
  <si>
    <t>m. Nowa Sól</t>
  </si>
  <si>
    <t>gm. Bytom Odrzański</t>
  </si>
  <si>
    <t>gm. Kolsko</t>
  </si>
  <si>
    <t>gm. Kożuchów</t>
  </si>
  <si>
    <t>gm. Nowa Sól</t>
  </si>
  <si>
    <t>gm. Nowe Miasteczko</t>
  </si>
  <si>
    <t>gm. Otyń</t>
  </si>
  <si>
    <t>gm. Siedlisko</t>
  </si>
  <si>
    <t>Powiat świebodziński</t>
  </si>
  <si>
    <t>gm. Lubrza</t>
  </si>
  <si>
    <t>gm. Łagów</t>
  </si>
  <si>
    <t>gm. Skąpe</t>
  </si>
  <si>
    <t>gm. Szczaniec</t>
  </si>
  <si>
    <t>gm. Świebodzin</t>
  </si>
  <si>
    <t>gm. Zbąszynek</t>
  </si>
  <si>
    <t>Powiat zielonogórski</t>
  </si>
  <si>
    <t>gm. Babimost</t>
  </si>
  <si>
    <t>gm. Bojadła</t>
  </si>
  <si>
    <t>gm. Czerwieńsk</t>
  </si>
  <si>
    <t>gm. Kargowa</t>
  </si>
  <si>
    <t>gm. Nowogród Bobrzański</t>
  </si>
  <si>
    <t>gm. Sulechów</t>
  </si>
  <si>
    <t>gm. Świdnica</t>
  </si>
  <si>
    <t>gm. Trzebiechów</t>
  </si>
  <si>
    <t>gm. Zabór</t>
  </si>
  <si>
    <t>Powiat żagański</t>
  </si>
  <si>
    <t>m. Gozdnica</t>
  </si>
  <si>
    <t>m. Żagań</t>
  </si>
  <si>
    <t>gm. Brzeźnica</t>
  </si>
  <si>
    <t>gm. Iłowa</t>
  </si>
  <si>
    <t>gm. Małomice</t>
  </si>
  <si>
    <t>gm. Niegosławice</t>
  </si>
  <si>
    <t>gm. Szprotawa</t>
  </si>
  <si>
    <t>gm. Wymiarki</t>
  </si>
  <si>
    <t>gm. Żagań</t>
  </si>
  <si>
    <t>Powiat żarski</t>
  </si>
  <si>
    <t>m. Łęknica</t>
  </si>
  <si>
    <t>m. Żary</t>
  </si>
  <si>
    <t>gm. Brody</t>
  </si>
  <si>
    <t>gm. Jasień</t>
  </si>
  <si>
    <t>gm. Lipinki Łużyckie</t>
  </si>
  <si>
    <t>gm. Lubsko</t>
  </si>
  <si>
    <t>gm. Przewóz</t>
  </si>
  <si>
    <t>gm. Trzebiel</t>
  </si>
  <si>
    <t>gm. Tuplice</t>
  </si>
  <si>
    <t>gm. Żary</t>
  </si>
  <si>
    <t>Powiat wschowski</t>
  </si>
  <si>
    <t>gm. Sława</t>
  </si>
  <si>
    <t>gm. Szlichtyngowa</t>
  </si>
  <si>
    <t>gm. Wschowa</t>
  </si>
  <si>
    <t>Miasto na prawach powiatu</t>
  </si>
  <si>
    <t>m. Zielona Góra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</si>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</sst>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1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workbookViewId="0">
      <selection activeCell="M68" sqref="M68"/>
    </sheetView>
  </sheetViews>
  <sheetFormatPr defaultRowHeight="14.4" x14ac:dyDescent="0.3"/>
  <cols>
    <col min="2" max="2" width="23.77734375" customWidth="1"/>
  </cols>
  <sheetData>
    <row r="1" spans="1:19" s="3" customFormat="1" ht="144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3">
      <c r="A2" s="1" t="s">
        <v>19</v>
      </c>
      <c r="B2" s="1"/>
      <c r="C2" s="1">
        <v>51148</v>
      </c>
      <c r="D2" s="1">
        <v>41800</v>
      </c>
      <c r="E2" s="1">
        <v>41405</v>
      </c>
      <c r="F2" s="1">
        <v>395</v>
      </c>
      <c r="G2" s="1">
        <v>390</v>
      </c>
      <c r="H2" s="1">
        <v>308</v>
      </c>
      <c r="I2" s="1">
        <v>14</v>
      </c>
      <c r="J2" s="1">
        <v>68</v>
      </c>
      <c r="K2" s="1">
        <v>5</v>
      </c>
      <c r="L2" s="1">
        <v>0</v>
      </c>
      <c r="M2" s="1">
        <v>576</v>
      </c>
      <c r="N2" s="1">
        <v>179</v>
      </c>
      <c r="O2" s="1">
        <v>329</v>
      </c>
      <c r="P2" s="1">
        <v>68</v>
      </c>
      <c r="Q2" s="1">
        <v>0</v>
      </c>
      <c r="R2" s="1">
        <v>0</v>
      </c>
      <c r="S2" s="1">
        <v>0</v>
      </c>
    </row>
    <row r="3" spans="1:19" x14ac:dyDescent="0.3">
      <c r="A3" s="1" t="str">
        <f>"080201"</f>
        <v>080201</v>
      </c>
      <c r="B3" s="1" t="s">
        <v>20</v>
      </c>
      <c r="C3" s="1">
        <v>14886</v>
      </c>
      <c r="D3" s="1">
        <v>12315</v>
      </c>
      <c r="E3" s="1">
        <v>12239</v>
      </c>
      <c r="F3" s="1">
        <v>76</v>
      </c>
      <c r="G3" s="1">
        <v>76</v>
      </c>
      <c r="H3" s="1">
        <v>48</v>
      </c>
      <c r="I3" s="1">
        <v>0</v>
      </c>
      <c r="J3" s="1">
        <v>28</v>
      </c>
      <c r="K3" s="1">
        <v>0</v>
      </c>
      <c r="L3" s="1">
        <v>0</v>
      </c>
      <c r="M3" s="1">
        <v>186</v>
      </c>
      <c r="N3" s="1">
        <v>45</v>
      </c>
      <c r="O3" s="1">
        <v>113</v>
      </c>
      <c r="P3" s="1">
        <v>28</v>
      </c>
      <c r="Q3" s="1">
        <v>0</v>
      </c>
      <c r="R3" s="1">
        <v>0</v>
      </c>
      <c r="S3" s="1">
        <v>0</v>
      </c>
    </row>
    <row r="4" spans="1:19" x14ac:dyDescent="0.3">
      <c r="A4" s="1" t="str">
        <f>"080202"</f>
        <v>080202</v>
      </c>
      <c r="B4" s="1" t="s">
        <v>21</v>
      </c>
      <c r="C4" s="1">
        <v>3056</v>
      </c>
      <c r="D4" s="1">
        <v>2488</v>
      </c>
      <c r="E4" s="1">
        <v>2420</v>
      </c>
      <c r="F4" s="1">
        <v>68</v>
      </c>
      <c r="G4" s="1">
        <v>68</v>
      </c>
      <c r="H4" s="1">
        <v>60</v>
      </c>
      <c r="I4" s="1">
        <v>4</v>
      </c>
      <c r="J4" s="1">
        <v>4</v>
      </c>
      <c r="K4" s="1">
        <v>0</v>
      </c>
      <c r="L4" s="1">
        <v>0</v>
      </c>
      <c r="M4" s="1">
        <v>33</v>
      </c>
      <c r="N4" s="1">
        <v>2</v>
      </c>
      <c r="O4" s="1">
        <v>27</v>
      </c>
      <c r="P4" s="1">
        <v>4</v>
      </c>
      <c r="Q4" s="1">
        <v>0</v>
      </c>
      <c r="R4" s="1">
        <v>0</v>
      </c>
      <c r="S4" s="1">
        <v>0</v>
      </c>
    </row>
    <row r="5" spans="1:19" x14ac:dyDescent="0.3">
      <c r="A5" s="1" t="str">
        <f>"080203"</f>
        <v>080203</v>
      </c>
      <c r="B5" s="1" t="s">
        <v>22</v>
      </c>
      <c r="C5" s="1">
        <v>2339</v>
      </c>
      <c r="D5" s="1">
        <v>1872</v>
      </c>
      <c r="E5" s="1">
        <v>1863</v>
      </c>
      <c r="F5" s="1">
        <v>9</v>
      </c>
      <c r="G5" s="1">
        <v>9</v>
      </c>
      <c r="H5" s="1">
        <v>9</v>
      </c>
      <c r="I5" s="1">
        <v>0</v>
      </c>
      <c r="J5" s="1">
        <v>0</v>
      </c>
      <c r="K5" s="1">
        <v>0</v>
      </c>
      <c r="L5" s="1">
        <v>0</v>
      </c>
      <c r="M5" s="1">
        <v>16</v>
      </c>
      <c r="N5" s="1">
        <v>5</v>
      </c>
      <c r="O5" s="1">
        <v>11</v>
      </c>
      <c r="P5" s="1">
        <v>0</v>
      </c>
      <c r="Q5" s="1">
        <v>0</v>
      </c>
      <c r="R5" s="1">
        <v>0</v>
      </c>
      <c r="S5" s="1">
        <v>0</v>
      </c>
    </row>
    <row r="6" spans="1:19" x14ac:dyDescent="0.3">
      <c r="A6" s="1" t="str">
        <f>"080204"</f>
        <v>080204</v>
      </c>
      <c r="B6" s="1" t="s">
        <v>23</v>
      </c>
      <c r="C6" s="1">
        <v>4837</v>
      </c>
      <c r="D6" s="1">
        <v>3861</v>
      </c>
      <c r="E6" s="1">
        <v>3807</v>
      </c>
      <c r="F6" s="1">
        <v>54</v>
      </c>
      <c r="G6" s="1">
        <v>53</v>
      </c>
      <c r="H6" s="1">
        <v>47</v>
      </c>
      <c r="I6" s="1">
        <v>2</v>
      </c>
      <c r="J6" s="1">
        <v>4</v>
      </c>
      <c r="K6" s="1">
        <v>1</v>
      </c>
      <c r="L6" s="1">
        <v>0</v>
      </c>
      <c r="M6" s="1">
        <v>66</v>
      </c>
      <c r="N6" s="1">
        <v>47</v>
      </c>
      <c r="O6" s="1">
        <v>15</v>
      </c>
      <c r="P6" s="1">
        <v>4</v>
      </c>
      <c r="Q6" s="1">
        <v>0</v>
      </c>
      <c r="R6" s="1">
        <v>0</v>
      </c>
      <c r="S6" s="1">
        <v>0</v>
      </c>
    </row>
    <row r="7" spans="1:19" x14ac:dyDescent="0.3">
      <c r="A7" s="1" t="str">
        <f>"080205"</f>
        <v>080205</v>
      </c>
      <c r="B7" s="1" t="s">
        <v>24</v>
      </c>
      <c r="C7" s="1">
        <v>6958</v>
      </c>
      <c r="D7" s="1">
        <v>5667</v>
      </c>
      <c r="E7" s="1">
        <v>5601</v>
      </c>
      <c r="F7" s="1">
        <v>66</v>
      </c>
      <c r="G7" s="1">
        <v>64</v>
      </c>
      <c r="H7" s="1">
        <v>60</v>
      </c>
      <c r="I7" s="1">
        <v>2</v>
      </c>
      <c r="J7" s="1">
        <v>2</v>
      </c>
      <c r="K7" s="1">
        <v>2</v>
      </c>
      <c r="L7" s="1">
        <v>0</v>
      </c>
      <c r="M7" s="1">
        <v>51</v>
      </c>
      <c r="N7" s="1">
        <v>19</v>
      </c>
      <c r="O7" s="1">
        <v>30</v>
      </c>
      <c r="P7" s="1">
        <v>2</v>
      </c>
      <c r="Q7" s="1">
        <v>0</v>
      </c>
      <c r="R7" s="1">
        <v>0</v>
      </c>
      <c r="S7" s="1">
        <v>0</v>
      </c>
    </row>
    <row r="8" spans="1:19" x14ac:dyDescent="0.3">
      <c r="A8" s="1" t="str">
        <f>"080206"</f>
        <v>080206</v>
      </c>
      <c r="B8" s="1" t="s">
        <v>25</v>
      </c>
      <c r="C8" s="1">
        <v>16355</v>
      </c>
      <c r="D8" s="1">
        <v>13405</v>
      </c>
      <c r="E8" s="1">
        <v>13338</v>
      </c>
      <c r="F8" s="1">
        <v>67</v>
      </c>
      <c r="G8" s="1">
        <v>66</v>
      </c>
      <c r="H8" s="1">
        <v>46</v>
      </c>
      <c r="I8" s="1">
        <v>1</v>
      </c>
      <c r="J8" s="1">
        <v>19</v>
      </c>
      <c r="K8" s="1">
        <v>1</v>
      </c>
      <c r="L8" s="1">
        <v>0</v>
      </c>
      <c r="M8" s="1">
        <v>191</v>
      </c>
      <c r="N8" s="1">
        <v>50</v>
      </c>
      <c r="O8" s="1">
        <v>122</v>
      </c>
      <c r="P8" s="1">
        <v>19</v>
      </c>
      <c r="Q8" s="1">
        <v>0</v>
      </c>
      <c r="R8" s="1">
        <v>0</v>
      </c>
      <c r="S8" s="1">
        <v>0</v>
      </c>
    </row>
    <row r="9" spans="1:19" x14ac:dyDescent="0.3">
      <c r="A9" s="1" t="str">
        <f>"080207"</f>
        <v>080207</v>
      </c>
      <c r="B9" s="1" t="s">
        <v>26</v>
      </c>
      <c r="C9" s="1">
        <v>2717</v>
      </c>
      <c r="D9" s="1">
        <v>2192</v>
      </c>
      <c r="E9" s="1">
        <v>2137</v>
      </c>
      <c r="F9" s="1">
        <v>55</v>
      </c>
      <c r="G9" s="1">
        <v>54</v>
      </c>
      <c r="H9" s="1">
        <v>38</v>
      </c>
      <c r="I9" s="1">
        <v>5</v>
      </c>
      <c r="J9" s="1">
        <v>11</v>
      </c>
      <c r="K9" s="1">
        <v>1</v>
      </c>
      <c r="L9" s="1">
        <v>0</v>
      </c>
      <c r="M9" s="1">
        <v>33</v>
      </c>
      <c r="N9" s="1">
        <v>11</v>
      </c>
      <c r="O9" s="1">
        <v>11</v>
      </c>
      <c r="P9" s="1">
        <v>11</v>
      </c>
      <c r="Q9" s="1">
        <v>0</v>
      </c>
      <c r="R9" s="1">
        <v>0</v>
      </c>
      <c r="S9" s="1">
        <v>0</v>
      </c>
    </row>
    <row r="10" spans="1:19" x14ac:dyDescent="0.3">
      <c r="A10" s="1" t="s">
        <v>27</v>
      </c>
      <c r="B10" s="1"/>
      <c r="C10" s="1">
        <v>79330</v>
      </c>
      <c r="D10" s="1">
        <v>64748</v>
      </c>
      <c r="E10" s="1">
        <v>64316</v>
      </c>
      <c r="F10" s="1">
        <v>432</v>
      </c>
      <c r="G10" s="1">
        <v>429</v>
      </c>
      <c r="H10" s="1">
        <v>334</v>
      </c>
      <c r="I10" s="1">
        <v>30</v>
      </c>
      <c r="J10" s="1">
        <v>65</v>
      </c>
      <c r="K10" s="1">
        <v>3</v>
      </c>
      <c r="L10" s="1">
        <v>0</v>
      </c>
      <c r="M10" s="1">
        <v>736</v>
      </c>
      <c r="N10" s="1">
        <v>225</v>
      </c>
      <c r="O10" s="1">
        <v>446</v>
      </c>
      <c r="P10" s="1">
        <v>65</v>
      </c>
      <c r="Q10" s="1">
        <v>0</v>
      </c>
      <c r="R10" s="1">
        <v>0</v>
      </c>
      <c r="S10" s="1">
        <v>0</v>
      </c>
    </row>
    <row r="11" spans="1:19" x14ac:dyDescent="0.3">
      <c r="A11" s="1" t="str">
        <f>"080401"</f>
        <v>080401</v>
      </c>
      <c r="B11" s="1" t="s">
        <v>28</v>
      </c>
      <c r="C11" s="1">
        <v>33877</v>
      </c>
      <c r="D11" s="1">
        <v>28149</v>
      </c>
      <c r="E11" s="1">
        <v>28047</v>
      </c>
      <c r="F11" s="1">
        <v>102</v>
      </c>
      <c r="G11" s="1">
        <v>100</v>
      </c>
      <c r="H11" s="1">
        <v>53</v>
      </c>
      <c r="I11" s="1">
        <v>15</v>
      </c>
      <c r="J11" s="1">
        <v>32</v>
      </c>
      <c r="K11" s="1">
        <v>2</v>
      </c>
      <c r="L11" s="1">
        <v>0</v>
      </c>
      <c r="M11" s="1">
        <v>375</v>
      </c>
      <c r="N11" s="1">
        <v>99</v>
      </c>
      <c r="O11" s="1">
        <v>244</v>
      </c>
      <c r="P11" s="1">
        <v>32</v>
      </c>
      <c r="Q11" s="1">
        <v>0</v>
      </c>
      <c r="R11" s="1">
        <v>0</v>
      </c>
      <c r="S11" s="1">
        <v>0</v>
      </c>
    </row>
    <row r="12" spans="1:19" x14ac:dyDescent="0.3">
      <c r="A12" s="1" t="str">
        <f>"080402"</f>
        <v>080402</v>
      </c>
      <c r="B12" s="1" t="s">
        <v>29</v>
      </c>
      <c r="C12" s="1">
        <v>5168</v>
      </c>
      <c r="D12" s="1">
        <v>4174</v>
      </c>
      <c r="E12" s="1">
        <v>4159</v>
      </c>
      <c r="F12" s="1">
        <v>15</v>
      </c>
      <c r="G12" s="1">
        <v>15</v>
      </c>
      <c r="H12" s="1">
        <v>12</v>
      </c>
      <c r="I12" s="1">
        <v>3</v>
      </c>
      <c r="J12" s="1">
        <v>0</v>
      </c>
      <c r="K12" s="1">
        <v>0</v>
      </c>
      <c r="L12" s="1">
        <v>0</v>
      </c>
      <c r="M12" s="1">
        <v>57</v>
      </c>
      <c r="N12" s="1">
        <v>23</v>
      </c>
      <c r="O12" s="1">
        <v>34</v>
      </c>
      <c r="P12" s="1">
        <v>0</v>
      </c>
      <c r="Q12" s="1">
        <v>0</v>
      </c>
      <c r="R12" s="1">
        <v>0</v>
      </c>
      <c r="S12" s="1">
        <v>0</v>
      </c>
    </row>
    <row r="13" spans="1:19" x14ac:dyDescent="0.3">
      <c r="A13" s="1" t="str">
        <f>"080403"</f>
        <v>080403</v>
      </c>
      <c r="B13" s="1" t="s">
        <v>30</v>
      </c>
      <c r="C13" s="1">
        <v>3204</v>
      </c>
      <c r="D13" s="1">
        <v>2597</v>
      </c>
      <c r="E13" s="1">
        <v>2551</v>
      </c>
      <c r="F13" s="1">
        <v>46</v>
      </c>
      <c r="G13" s="1">
        <v>46</v>
      </c>
      <c r="H13" s="1">
        <v>45</v>
      </c>
      <c r="I13" s="1">
        <v>0</v>
      </c>
      <c r="J13" s="1">
        <v>1</v>
      </c>
      <c r="K13" s="1">
        <v>0</v>
      </c>
      <c r="L13" s="1">
        <v>0</v>
      </c>
      <c r="M13" s="1">
        <v>32</v>
      </c>
      <c r="N13" s="1">
        <v>7</v>
      </c>
      <c r="O13" s="1">
        <v>24</v>
      </c>
      <c r="P13" s="1">
        <v>1</v>
      </c>
      <c r="Q13" s="1">
        <v>0</v>
      </c>
      <c r="R13" s="1">
        <v>0</v>
      </c>
      <c r="S13" s="1">
        <v>0</v>
      </c>
    </row>
    <row r="14" spans="1:19" x14ac:dyDescent="0.3">
      <c r="A14" s="1" t="str">
        <f>"080404"</f>
        <v>080404</v>
      </c>
      <c r="B14" s="1" t="s">
        <v>31</v>
      </c>
      <c r="C14" s="1">
        <v>14695</v>
      </c>
      <c r="D14" s="1">
        <v>11902</v>
      </c>
      <c r="E14" s="1">
        <v>11834</v>
      </c>
      <c r="F14" s="1">
        <v>68</v>
      </c>
      <c r="G14" s="1">
        <v>68</v>
      </c>
      <c r="H14" s="1">
        <v>52</v>
      </c>
      <c r="I14" s="1">
        <v>4</v>
      </c>
      <c r="J14" s="1">
        <v>12</v>
      </c>
      <c r="K14" s="1">
        <v>0</v>
      </c>
      <c r="L14" s="1">
        <v>0</v>
      </c>
      <c r="M14" s="1">
        <v>108</v>
      </c>
      <c r="N14" s="1">
        <v>40</v>
      </c>
      <c r="O14" s="1">
        <v>56</v>
      </c>
      <c r="P14" s="1">
        <v>12</v>
      </c>
      <c r="Q14" s="1">
        <v>0</v>
      </c>
      <c r="R14" s="1">
        <v>0</v>
      </c>
      <c r="S14" s="1">
        <v>0</v>
      </c>
    </row>
    <row r="15" spans="1:19" x14ac:dyDescent="0.3">
      <c r="A15" s="1" t="str">
        <f>"080405"</f>
        <v>080405</v>
      </c>
      <c r="B15" s="1" t="s">
        <v>32</v>
      </c>
      <c r="C15" s="1">
        <v>7009</v>
      </c>
      <c r="D15" s="1">
        <v>5564</v>
      </c>
      <c r="E15" s="1">
        <v>5503</v>
      </c>
      <c r="F15" s="1">
        <v>61</v>
      </c>
      <c r="G15" s="1">
        <v>61</v>
      </c>
      <c r="H15" s="1">
        <v>60</v>
      </c>
      <c r="I15" s="1">
        <v>0</v>
      </c>
      <c r="J15" s="1">
        <v>1</v>
      </c>
      <c r="K15" s="1">
        <v>0</v>
      </c>
      <c r="L15" s="1">
        <v>0</v>
      </c>
      <c r="M15" s="1">
        <v>45</v>
      </c>
      <c r="N15" s="1">
        <v>14</v>
      </c>
      <c r="O15" s="1">
        <v>30</v>
      </c>
      <c r="P15" s="1">
        <v>1</v>
      </c>
      <c r="Q15" s="1">
        <v>0</v>
      </c>
      <c r="R15" s="1">
        <v>0</v>
      </c>
      <c r="S15" s="1">
        <v>0</v>
      </c>
    </row>
    <row r="16" spans="1:19" x14ac:dyDescent="0.3">
      <c r="A16" s="1" t="str">
        <f>"080406"</f>
        <v>080406</v>
      </c>
      <c r="B16" s="1" t="s">
        <v>33</v>
      </c>
      <c r="C16" s="1">
        <v>5032</v>
      </c>
      <c r="D16" s="1">
        <v>4051</v>
      </c>
      <c r="E16" s="1">
        <v>3996</v>
      </c>
      <c r="F16" s="1">
        <v>55</v>
      </c>
      <c r="G16" s="1">
        <v>55</v>
      </c>
      <c r="H16" s="1">
        <v>38</v>
      </c>
      <c r="I16" s="1">
        <v>4</v>
      </c>
      <c r="J16" s="1">
        <v>13</v>
      </c>
      <c r="K16" s="1">
        <v>0</v>
      </c>
      <c r="L16" s="1">
        <v>0</v>
      </c>
      <c r="M16" s="1">
        <v>48</v>
      </c>
      <c r="N16" s="1">
        <v>11</v>
      </c>
      <c r="O16" s="1">
        <v>24</v>
      </c>
      <c r="P16" s="1">
        <v>13</v>
      </c>
      <c r="Q16" s="1">
        <v>0</v>
      </c>
      <c r="R16" s="1">
        <v>0</v>
      </c>
      <c r="S16" s="1">
        <v>0</v>
      </c>
    </row>
    <row r="17" spans="1:19" x14ac:dyDescent="0.3">
      <c r="A17" s="1" t="str">
        <f>"080407"</f>
        <v>080407</v>
      </c>
      <c r="B17" s="1" t="s">
        <v>34</v>
      </c>
      <c r="C17" s="1">
        <v>6944</v>
      </c>
      <c r="D17" s="1">
        <v>5543</v>
      </c>
      <c r="E17" s="1">
        <v>5488</v>
      </c>
      <c r="F17" s="1">
        <v>55</v>
      </c>
      <c r="G17" s="1">
        <v>54</v>
      </c>
      <c r="H17" s="1">
        <v>51</v>
      </c>
      <c r="I17" s="1">
        <v>2</v>
      </c>
      <c r="J17" s="1">
        <v>1</v>
      </c>
      <c r="K17" s="1">
        <v>1</v>
      </c>
      <c r="L17" s="1">
        <v>0</v>
      </c>
      <c r="M17" s="1">
        <v>42</v>
      </c>
      <c r="N17" s="1">
        <v>22</v>
      </c>
      <c r="O17" s="1">
        <v>19</v>
      </c>
      <c r="P17" s="1">
        <v>1</v>
      </c>
      <c r="Q17" s="1">
        <v>0</v>
      </c>
      <c r="R17" s="1">
        <v>0</v>
      </c>
      <c r="S17" s="1">
        <v>0</v>
      </c>
    </row>
    <row r="18" spans="1:19" x14ac:dyDescent="0.3">
      <c r="A18" s="1" t="str">
        <f>"080408"</f>
        <v>080408</v>
      </c>
      <c r="B18" s="1" t="s">
        <v>35</v>
      </c>
      <c r="C18" s="1">
        <v>3401</v>
      </c>
      <c r="D18" s="1">
        <v>2768</v>
      </c>
      <c r="E18" s="1">
        <v>2738</v>
      </c>
      <c r="F18" s="1">
        <v>30</v>
      </c>
      <c r="G18" s="1">
        <v>30</v>
      </c>
      <c r="H18" s="1">
        <v>23</v>
      </c>
      <c r="I18" s="1">
        <v>2</v>
      </c>
      <c r="J18" s="1">
        <v>5</v>
      </c>
      <c r="K18" s="1">
        <v>0</v>
      </c>
      <c r="L18" s="1">
        <v>0</v>
      </c>
      <c r="M18" s="1">
        <v>29</v>
      </c>
      <c r="N18" s="1">
        <v>9</v>
      </c>
      <c r="O18" s="1">
        <v>15</v>
      </c>
      <c r="P18" s="1">
        <v>5</v>
      </c>
      <c r="Q18" s="1">
        <v>0</v>
      </c>
      <c r="R18" s="1">
        <v>0</v>
      </c>
      <c r="S18" s="1">
        <v>0</v>
      </c>
    </row>
    <row r="19" spans="1:19" x14ac:dyDescent="0.3">
      <c r="A19" s="1" t="s">
        <v>36</v>
      </c>
      <c r="B19" s="1"/>
      <c r="C19" s="1">
        <v>51939</v>
      </c>
      <c r="D19" s="1">
        <v>42200</v>
      </c>
      <c r="E19" s="1">
        <v>41772</v>
      </c>
      <c r="F19" s="1">
        <v>428</v>
      </c>
      <c r="G19" s="1">
        <v>426</v>
      </c>
      <c r="H19" s="1">
        <v>325</v>
      </c>
      <c r="I19" s="1">
        <v>35</v>
      </c>
      <c r="J19" s="1">
        <v>66</v>
      </c>
      <c r="K19" s="1">
        <v>2</v>
      </c>
      <c r="L19" s="1">
        <v>0</v>
      </c>
      <c r="M19" s="1">
        <v>605</v>
      </c>
      <c r="N19" s="1">
        <v>217</v>
      </c>
      <c r="O19" s="1">
        <v>322</v>
      </c>
      <c r="P19" s="1">
        <v>66</v>
      </c>
      <c r="Q19" s="1">
        <v>0</v>
      </c>
      <c r="R19" s="1">
        <v>0</v>
      </c>
      <c r="S19" s="1">
        <v>0</v>
      </c>
    </row>
    <row r="20" spans="1:19" x14ac:dyDescent="0.3">
      <c r="A20" s="1" t="str">
        <f>"080801"</f>
        <v>080801</v>
      </c>
      <c r="B20" s="1" t="s">
        <v>37</v>
      </c>
      <c r="C20" s="1">
        <v>3528</v>
      </c>
      <c r="D20" s="1">
        <v>2846</v>
      </c>
      <c r="E20" s="1">
        <v>2788</v>
      </c>
      <c r="F20" s="1">
        <v>58</v>
      </c>
      <c r="G20" s="1">
        <v>58</v>
      </c>
      <c r="H20" s="1">
        <v>53</v>
      </c>
      <c r="I20" s="1">
        <v>1</v>
      </c>
      <c r="J20" s="1">
        <v>4</v>
      </c>
      <c r="K20" s="1">
        <v>0</v>
      </c>
      <c r="L20" s="1">
        <v>0</v>
      </c>
      <c r="M20" s="1">
        <v>29</v>
      </c>
      <c r="N20" s="1">
        <v>5</v>
      </c>
      <c r="O20" s="1">
        <v>20</v>
      </c>
      <c r="P20" s="1">
        <v>4</v>
      </c>
      <c r="Q20" s="1">
        <v>0</v>
      </c>
      <c r="R20" s="1">
        <v>0</v>
      </c>
      <c r="S20" s="1">
        <v>0</v>
      </c>
    </row>
    <row r="21" spans="1:19" x14ac:dyDescent="0.3">
      <c r="A21" s="1" t="str">
        <f>"080802"</f>
        <v>080802</v>
      </c>
      <c r="B21" s="1" t="s">
        <v>38</v>
      </c>
      <c r="C21" s="1">
        <v>4721</v>
      </c>
      <c r="D21" s="1">
        <v>3907</v>
      </c>
      <c r="E21" s="1">
        <v>3837</v>
      </c>
      <c r="F21" s="1">
        <v>70</v>
      </c>
      <c r="G21" s="1">
        <v>69</v>
      </c>
      <c r="H21" s="1">
        <v>56</v>
      </c>
      <c r="I21" s="1">
        <v>12</v>
      </c>
      <c r="J21" s="1">
        <v>1</v>
      </c>
      <c r="K21" s="1">
        <v>1</v>
      </c>
      <c r="L21" s="1">
        <v>0</v>
      </c>
      <c r="M21" s="1">
        <v>61</v>
      </c>
      <c r="N21" s="1">
        <v>28</v>
      </c>
      <c r="O21" s="1">
        <v>32</v>
      </c>
      <c r="P21" s="1">
        <v>1</v>
      </c>
      <c r="Q21" s="1">
        <v>0</v>
      </c>
      <c r="R21" s="1">
        <v>0</v>
      </c>
      <c r="S21" s="1">
        <v>0</v>
      </c>
    </row>
    <row r="22" spans="1:19" x14ac:dyDescent="0.3">
      <c r="A22" s="1" t="str">
        <f>"080803"</f>
        <v>080803</v>
      </c>
      <c r="B22" s="1" t="s">
        <v>39</v>
      </c>
      <c r="C22" s="1">
        <v>4821</v>
      </c>
      <c r="D22" s="1">
        <v>3854</v>
      </c>
      <c r="E22" s="1">
        <v>3750</v>
      </c>
      <c r="F22" s="1">
        <v>104</v>
      </c>
      <c r="G22" s="1">
        <v>104</v>
      </c>
      <c r="H22" s="1">
        <v>84</v>
      </c>
      <c r="I22" s="1">
        <v>11</v>
      </c>
      <c r="J22" s="1">
        <v>9</v>
      </c>
      <c r="K22" s="1">
        <v>0</v>
      </c>
      <c r="L22" s="1">
        <v>0</v>
      </c>
      <c r="M22" s="1">
        <v>61</v>
      </c>
      <c r="N22" s="1">
        <v>21</v>
      </c>
      <c r="O22" s="1">
        <v>31</v>
      </c>
      <c r="P22" s="1">
        <v>9</v>
      </c>
      <c r="Q22" s="1">
        <v>0</v>
      </c>
      <c r="R22" s="1">
        <v>0</v>
      </c>
      <c r="S22" s="1">
        <v>0</v>
      </c>
    </row>
    <row r="23" spans="1:19" x14ac:dyDescent="0.3">
      <c r="A23" s="1" t="str">
        <f>"080804"</f>
        <v>080804</v>
      </c>
      <c r="B23" s="1" t="s">
        <v>40</v>
      </c>
      <c r="C23" s="1">
        <v>3649</v>
      </c>
      <c r="D23" s="1">
        <v>2959</v>
      </c>
      <c r="E23" s="1">
        <v>2901</v>
      </c>
      <c r="F23" s="1">
        <v>58</v>
      </c>
      <c r="G23" s="1">
        <v>57</v>
      </c>
      <c r="H23" s="1">
        <v>42</v>
      </c>
      <c r="I23" s="1">
        <v>0</v>
      </c>
      <c r="J23" s="1">
        <v>15</v>
      </c>
      <c r="K23" s="1">
        <v>1</v>
      </c>
      <c r="L23" s="1">
        <v>0</v>
      </c>
      <c r="M23" s="1">
        <v>45</v>
      </c>
      <c r="N23" s="1">
        <v>9</v>
      </c>
      <c r="O23" s="1">
        <v>21</v>
      </c>
      <c r="P23" s="1">
        <v>15</v>
      </c>
      <c r="Q23" s="1">
        <v>0</v>
      </c>
      <c r="R23" s="1">
        <v>0</v>
      </c>
      <c r="S23" s="1">
        <v>0</v>
      </c>
    </row>
    <row r="24" spans="1:19" x14ac:dyDescent="0.3">
      <c r="A24" s="1" t="str">
        <f>"080805"</f>
        <v>080805</v>
      </c>
      <c r="B24" s="1" t="s">
        <v>41</v>
      </c>
      <c r="C24" s="1">
        <v>27324</v>
      </c>
      <c r="D24" s="1">
        <v>22284</v>
      </c>
      <c r="E24" s="1">
        <v>22175</v>
      </c>
      <c r="F24" s="1">
        <v>109</v>
      </c>
      <c r="G24" s="1">
        <v>109</v>
      </c>
      <c r="H24" s="1">
        <v>67</v>
      </c>
      <c r="I24" s="1">
        <v>10</v>
      </c>
      <c r="J24" s="1">
        <v>32</v>
      </c>
      <c r="K24" s="1">
        <v>0</v>
      </c>
      <c r="L24" s="1">
        <v>0</v>
      </c>
      <c r="M24" s="1">
        <v>353</v>
      </c>
      <c r="N24" s="1">
        <v>132</v>
      </c>
      <c r="O24" s="1">
        <v>189</v>
      </c>
      <c r="P24" s="1">
        <v>32</v>
      </c>
      <c r="Q24" s="1">
        <v>0</v>
      </c>
      <c r="R24" s="1">
        <v>0</v>
      </c>
      <c r="S24" s="1">
        <v>0</v>
      </c>
    </row>
    <row r="25" spans="1:19" x14ac:dyDescent="0.3">
      <c r="A25" s="1" t="str">
        <f>"080806"</f>
        <v>080806</v>
      </c>
      <c r="B25" s="1" t="s">
        <v>42</v>
      </c>
      <c r="C25" s="1">
        <v>7896</v>
      </c>
      <c r="D25" s="1">
        <v>6350</v>
      </c>
      <c r="E25" s="1">
        <v>6321</v>
      </c>
      <c r="F25" s="1">
        <v>29</v>
      </c>
      <c r="G25" s="1">
        <v>29</v>
      </c>
      <c r="H25" s="1">
        <v>23</v>
      </c>
      <c r="I25" s="1">
        <v>1</v>
      </c>
      <c r="J25" s="1">
        <v>5</v>
      </c>
      <c r="K25" s="1">
        <v>0</v>
      </c>
      <c r="L25" s="1">
        <v>0</v>
      </c>
      <c r="M25" s="1">
        <v>56</v>
      </c>
      <c r="N25" s="1">
        <v>22</v>
      </c>
      <c r="O25" s="1">
        <v>29</v>
      </c>
      <c r="P25" s="1">
        <v>5</v>
      </c>
      <c r="Q25" s="1">
        <v>0</v>
      </c>
      <c r="R25" s="1">
        <v>0</v>
      </c>
      <c r="S25" s="1">
        <v>0</v>
      </c>
    </row>
    <row r="26" spans="1:19" x14ac:dyDescent="0.3">
      <c r="A26" s="1" t="s">
        <v>43</v>
      </c>
      <c r="B26" s="1"/>
      <c r="C26" s="1">
        <v>71161</v>
      </c>
      <c r="D26" s="1">
        <v>57487</v>
      </c>
      <c r="E26" s="1">
        <v>56980</v>
      </c>
      <c r="F26" s="1">
        <v>507</v>
      </c>
      <c r="G26" s="1">
        <v>508</v>
      </c>
      <c r="H26" s="1">
        <v>409</v>
      </c>
      <c r="I26" s="1">
        <v>21</v>
      </c>
      <c r="J26" s="1">
        <v>78</v>
      </c>
      <c r="K26" s="1">
        <v>1</v>
      </c>
      <c r="L26" s="1">
        <v>0</v>
      </c>
      <c r="M26" s="1">
        <v>613</v>
      </c>
      <c r="N26" s="1">
        <v>185</v>
      </c>
      <c r="O26" s="1">
        <v>350</v>
      </c>
      <c r="P26" s="1">
        <v>78</v>
      </c>
      <c r="Q26" s="1">
        <v>2</v>
      </c>
      <c r="R26" s="1">
        <v>0</v>
      </c>
      <c r="S26" s="1">
        <v>0</v>
      </c>
    </row>
    <row r="27" spans="1:19" x14ac:dyDescent="0.3">
      <c r="A27" s="1" t="str">
        <f>"080901"</f>
        <v>080901</v>
      </c>
      <c r="B27" s="1" t="s">
        <v>44</v>
      </c>
      <c r="C27" s="1">
        <v>5898</v>
      </c>
      <c r="D27" s="1">
        <v>4792</v>
      </c>
      <c r="E27" s="1">
        <v>4764</v>
      </c>
      <c r="F27" s="1">
        <v>28</v>
      </c>
      <c r="G27" s="1">
        <v>28</v>
      </c>
      <c r="H27" s="1">
        <v>23</v>
      </c>
      <c r="I27" s="1">
        <v>3</v>
      </c>
      <c r="J27" s="1">
        <v>2</v>
      </c>
      <c r="K27" s="1">
        <v>0</v>
      </c>
      <c r="L27" s="1">
        <v>0</v>
      </c>
      <c r="M27" s="1">
        <v>45</v>
      </c>
      <c r="N27" s="1">
        <v>12</v>
      </c>
      <c r="O27" s="1">
        <v>31</v>
      </c>
      <c r="P27" s="1">
        <v>2</v>
      </c>
      <c r="Q27" s="1">
        <v>0</v>
      </c>
      <c r="R27" s="1">
        <v>0</v>
      </c>
      <c r="S27" s="1">
        <v>0</v>
      </c>
    </row>
    <row r="28" spans="1:19" x14ac:dyDescent="0.3">
      <c r="A28" s="1" t="str">
        <f>"080902"</f>
        <v>080902</v>
      </c>
      <c r="B28" s="1" t="s">
        <v>45</v>
      </c>
      <c r="C28" s="1">
        <v>3141</v>
      </c>
      <c r="D28" s="1">
        <v>2550</v>
      </c>
      <c r="E28" s="1">
        <v>2501</v>
      </c>
      <c r="F28" s="1">
        <v>49</v>
      </c>
      <c r="G28" s="1">
        <v>51</v>
      </c>
      <c r="H28" s="1">
        <v>41</v>
      </c>
      <c r="I28" s="1">
        <v>8</v>
      </c>
      <c r="J28" s="1">
        <v>2</v>
      </c>
      <c r="K28" s="1">
        <v>0</v>
      </c>
      <c r="L28" s="1">
        <v>0</v>
      </c>
      <c r="M28" s="1">
        <v>18</v>
      </c>
      <c r="N28" s="1">
        <v>2</v>
      </c>
      <c r="O28" s="1">
        <v>14</v>
      </c>
      <c r="P28" s="1">
        <v>2</v>
      </c>
      <c r="Q28" s="1">
        <v>2</v>
      </c>
      <c r="R28" s="1">
        <v>0</v>
      </c>
      <c r="S28" s="1">
        <v>0</v>
      </c>
    </row>
    <row r="29" spans="1:19" x14ac:dyDescent="0.3">
      <c r="A29" s="1" t="str">
        <f>"080903"</f>
        <v>080903</v>
      </c>
      <c r="B29" s="1" t="s">
        <v>46</v>
      </c>
      <c r="C29" s="1">
        <v>9536</v>
      </c>
      <c r="D29" s="1">
        <v>7615</v>
      </c>
      <c r="E29" s="1">
        <v>7558</v>
      </c>
      <c r="F29" s="1">
        <v>57</v>
      </c>
      <c r="G29" s="1">
        <v>57</v>
      </c>
      <c r="H29" s="1">
        <v>50</v>
      </c>
      <c r="I29" s="1">
        <v>1</v>
      </c>
      <c r="J29" s="1">
        <v>6</v>
      </c>
      <c r="K29" s="1">
        <v>0</v>
      </c>
      <c r="L29" s="1">
        <v>0</v>
      </c>
      <c r="M29" s="1">
        <v>66</v>
      </c>
      <c r="N29" s="1">
        <v>30</v>
      </c>
      <c r="O29" s="1">
        <v>30</v>
      </c>
      <c r="P29" s="1">
        <v>6</v>
      </c>
      <c r="Q29" s="1">
        <v>0</v>
      </c>
      <c r="R29" s="1">
        <v>0</v>
      </c>
      <c r="S29" s="1">
        <v>0</v>
      </c>
    </row>
    <row r="30" spans="1:19" x14ac:dyDescent="0.3">
      <c r="A30" s="1" t="str">
        <f>"080904"</f>
        <v>080904</v>
      </c>
      <c r="B30" s="1" t="s">
        <v>47</v>
      </c>
      <c r="C30" s="1">
        <v>5664</v>
      </c>
      <c r="D30" s="1">
        <v>4544</v>
      </c>
      <c r="E30" s="1">
        <v>4500</v>
      </c>
      <c r="F30" s="1">
        <v>44</v>
      </c>
      <c r="G30" s="1">
        <v>44</v>
      </c>
      <c r="H30" s="1">
        <v>33</v>
      </c>
      <c r="I30" s="1">
        <v>3</v>
      </c>
      <c r="J30" s="1">
        <v>8</v>
      </c>
      <c r="K30" s="1">
        <v>0</v>
      </c>
      <c r="L30" s="1">
        <v>0</v>
      </c>
      <c r="M30" s="1">
        <v>41</v>
      </c>
      <c r="N30" s="1">
        <v>15</v>
      </c>
      <c r="O30" s="1">
        <v>18</v>
      </c>
      <c r="P30" s="1">
        <v>8</v>
      </c>
      <c r="Q30" s="1">
        <v>0</v>
      </c>
      <c r="R30" s="1">
        <v>0</v>
      </c>
      <c r="S30" s="1">
        <v>0</v>
      </c>
    </row>
    <row r="31" spans="1:19" x14ac:dyDescent="0.3">
      <c r="A31" s="1" t="str">
        <f>"080905"</f>
        <v>080905</v>
      </c>
      <c r="B31" s="1" t="s">
        <v>48</v>
      </c>
      <c r="C31" s="1">
        <v>8752</v>
      </c>
      <c r="D31" s="1">
        <v>7091</v>
      </c>
      <c r="E31" s="1">
        <v>7059</v>
      </c>
      <c r="F31" s="1">
        <v>32</v>
      </c>
      <c r="G31" s="1">
        <v>32</v>
      </c>
      <c r="H31" s="1">
        <v>16</v>
      </c>
      <c r="I31" s="1">
        <v>0</v>
      </c>
      <c r="J31" s="1">
        <v>16</v>
      </c>
      <c r="K31" s="1">
        <v>0</v>
      </c>
      <c r="L31" s="1">
        <v>0</v>
      </c>
      <c r="M31" s="1">
        <v>101</v>
      </c>
      <c r="N31" s="1">
        <v>23</v>
      </c>
      <c r="O31" s="1">
        <v>62</v>
      </c>
      <c r="P31" s="1">
        <v>16</v>
      </c>
      <c r="Q31" s="1">
        <v>0</v>
      </c>
      <c r="R31" s="1">
        <v>0</v>
      </c>
      <c r="S31" s="1">
        <v>0</v>
      </c>
    </row>
    <row r="32" spans="1:19" x14ac:dyDescent="0.3">
      <c r="A32" s="1" t="str">
        <f>"080906"</f>
        <v>080906</v>
      </c>
      <c r="B32" s="1" t="s">
        <v>49</v>
      </c>
      <c r="C32" s="1">
        <v>23979</v>
      </c>
      <c r="D32" s="1">
        <v>19566</v>
      </c>
      <c r="E32" s="1">
        <v>19455</v>
      </c>
      <c r="F32" s="1">
        <v>111</v>
      </c>
      <c r="G32" s="1">
        <v>111</v>
      </c>
      <c r="H32" s="1">
        <v>75</v>
      </c>
      <c r="I32" s="1">
        <v>3</v>
      </c>
      <c r="J32" s="1">
        <v>33</v>
      </c>
      <c r="K32" s="1">
        <v>0</v>
      </c>
      <c r="L32" s="1">
        <v>0</v>
      </c>
      <c r="M32" s="1">
        <v>237</v>
      </c>
      <c r="N32" s="1">
        <v>70</v>
      </c>
      <c r="O32" s="1">
        <v>134</v>
      </c>
      <c r="P32" s="1">
        <v>33</v>
      </c>
      <c r="Q32" s="1">
        <v>0</v>
      </c>
      <c r="R32" s="1">
        <v>0</v>
      </c>
      <c r="S32" s="1">
        <v>0</v>
      </c>
    </row>
    <row r="33" spans="1:19" x14ac:dyDescent="0.3">
      <c r="A33" s="1" t="str">
        <f>"080907"</f>
        <v>080907</v>
      </c>
      <c r="B33" s="1" t="s">
        <v>50</v>
      </c>
      <c r="C33" s="1">
        <v>6581</v>
      </c>
      <c r="D33" s="1">
        <v>5348</v>
      </c>
      <c r="E33" s="1">
        <v>5247</v>
      </c>
      <c r="F33" s="1">
        <v>101</v>
      </c>
      <c r="G33" s="1">
        <v>101</v>
      </c>
      <c r="H33" s="1">
        <v>97</v>
      </c>
      <c r="I33" s="1">
        <v>0</v>
      </c>
      <c r="J33" s="1">
        <v>4</v>
      </c>
      <c r="K33" s="1">
        <v>0</v>
      </c>
      <c r="L33" s="1">
        <v>0</v>
      </c>
      <c r="M33" s="1">
        <v>42</v>
      </c>
      <c r="N33" s="1">
        <v>15</v>
      </c>
      <c r="O33" s="1">
        <v>23</v>
      </c>
      <c r="P33" s="1">
        <v>4</v>
      </c>
      <c r="Q33" s="1">
        <v>0</v>
      </c>
      <c r="R33" s="1">
        <v>0</v>
      </c>
      <c r="S33" s="1">
        <v>0</v>
      </c>
    </row>
    <row r="34" spans="1:19" x14ac:dyDescent="0.3">
      <c r="A34" s="1" t="str">
        <f>"080908"</f>
        <v>080908</v>
      </c>
      <c r="B34" s="1" t="s">
        <v>51</v>
      </c>
      <c r="C34" s="1">
        <v>3175</v>
      </c>
      <c r="D34" s="1">
        <v>2486</v>
      </c>
      <c r="E34" s="1">
        <v>2470</v>
      </c>
      <c r="F34" s="1">
        <v>16</v>
      </c>
      <c r="G34" s="1">
        <v>16</v>
      </c>
      <c r="H34" s="1">
        <v>10</v>
      </c>
      <c r="I34" s="1">
        <v>3</v>
      </c>
      <c r="J34" s="1">
        <v>3</v>
      </c>
      <c r="K34" s="1">
        <v>0</v>
      </c>
      <c r="L34" s="1">
        <v>0</v>
      </c>
      <c r="M34" s="1">
        <v>27</v>
      </c>
      <c r="N34" s="1">
        <v>11</v>
      </c>
      <c r="O34" s="1">
        <v>13</v>
      </c>
      <c r="P34" s="1">
        <v>3</v>
      </c>
      <c r="Q34" s="1">
        <v>0</v>
      </c>
      <c r="R34" s="1">
        <v>0</v>
      </c>
      <c r="S34" s="1">
        <v>0</v>
      </c>
    </row>
    <row r="35" spans="1:19" x14ac:dyDescent="0.3">
      <c r="A35" s="1" t="str">
        <f>"080909"</f>
        <v>080909</v>
      </c>
      <c r="B35" s="1" t="s">
        <v>52</v>
      </c>
      <c r="C35" s="1">
        <v>4435</v>
      </c>
      <c r="D35" s="1">
        <v>3495</v>
      </c>
      <c r="E35" s="1">
        <v>3426</v>
      </c>
      <c r="F35" s="1">
        <v>69</v>
      </c>
      <c r="G35" s="1">
        <v>68</v>
      </c>
      <c r="H35" s="1">
        <v>64</v>
      </c>
      <c r="I35" s="1">
        <v>0</v>
      </c>
      <c r="J35" s="1">
        <v>4</v>
      </c>
      <c r="K35" s="1">
        <v>1</v>
      </c>
      <c r="L35" s="1">
        <v>0</v>
      </c>
      <c r="M35" s="1">
        <v>36</v>
      </c>
      <c r="N35" s="1">
        <v>7</v>
      </c>
      <c r="O35" s="1">
        <v>25</v>
      </c>
      <c r="P35" s="1">
        <v>4</v>
      </c>
      <c r="Q35" s="1">
        <v>0</v>
      </c>
      <c r="R35" s="1">
        <v>0</v>
      </c>
      <c r="S35" s="1">
        <v>0</v>
      </c>
    </row>
    <row r="36" spans="1:19" x14ac:dyDescent="0.3">
      <c r="A36" s="1" t="s">
        <v>53</v>
      </c>
      <c r="B36" s="1"/>
      <c r="C36" s="1">
        <v>72135</v>
      </c>
      <c r="D36" s="1">
        <v>59210</v>
      </c>
      <c r="E36" s="1">
        <v>58845</v>
      </c>
      <c r="F36" s="1">
        <v>365</v>
      </c>
      <c r="G36" s="1">
        <v>364</v>
      </c>
      <c r="H36" s="1">
        <v>269</v>
      </c>
      <c r="I36" s="1">
        <v>15</v>
      </c>
      <c r="J36" s="1">
        <v>80</v>
      </c>
      <c r="K36" s="1">
        <v>1</v>
      </c>
      <c r="L36" s="1">
        <v>0</v>
      </c>
      <c r="M36" s="1">
        <v>710</v>
      </c>
      <c r="N36" s="1">
        <v>181</v>
      </c>
      <c r="O36" s="1">
        <v>449</v>
      </c>
      <c r="P36" s="1">
        <v>80</v>
      </c>
      <c r="Q36" s="1">
        <v>0</v>
      </c>
      <c r="R36" s="1">
        <v>0</v>
      </c>
      <c r="S36" s="1">
        <v>0</v>
      </c>
    </row>
    <row r="37" spans="1:19" x14ac:dyDescent="0.3">
      <c r="A37" s="1" t="str">
        <f>"081001"</f>
        <v>081001</v>
      </c>
      <c r="B37" s="1" t="s">
        <v>54</v>
      </c>
      <c r="C37" s="1">
        <v>2750</v>
      </c>
      <c r="D37" s="1">
        <v>2330</v>
      </c>
      <c r="E37" s="1">
        <v>2320</v>
      </c>
      <c r="F37" s="1">
        <v>10</v>
      </c>
      <c r="G37" s="1">
        <v>10</v>
      </c>
      <c r="H37" s="1">
        <v>5</v>
      </c>
      <c r="I37" s="1">
        <v>0</v>
      </c>
      <c r="J37" s="1">
        <v>5</v>
      </c>
      <c r="K37" s="1">
        <v>0</v>
      </c>
      <c r="L37" s="1">
        <v>0</v>
      </c>
      <c r="M37" s="1">
        <v>40</v>
      </c>
      <c r="N37" s="1">
        <v>7</v>
      </c>
      <c r="O37" s="1">
        <v>28</v>
      </c>
      <c r="P37" s="1">
        <v>5</v>
      </c>
      <c r="Q37" s="1">
        <v>0</v>
      </c>
      <c r="R37" s="1">
        <v>0</v>
      </c>
      <c r="S37" s="1">
        <v>0</v>
      </c>
    </row>
    <row r="38" spans="1:19" x14ac:dyDescent="0.3">
      <c r="A38" s="1" t="str">
        <f>"081002"</f>
        <v>081002</v>
      </c>
      <c r="B38" s="1" t="s">
        <v>55</v>
      </c>
      <c r="C38" s="1">
        <v>22364</v>
      </c>
      <c r="D38" s="1">
        <v>18609</v>
      </c>
      <c r="E38" s="1">
        <v>18526</v>
      </c>
      <c r="F38" s="1">
        <v>83</v>
      </c>
      <c r="G38" s="1">
        <v>83</v>
      </c>
      <c r="H38" s="1">
        <v>63</v>
      </c>
      <c r="I38" s="1">
        <v>0</v>
      </c>
      <c r="J38" s="1">
        <v>20</v>
      </c>
      <c r="K38" s="1">
        <v>0</v>
      </c>
      <c r="L38" s="1">
        <v>0</v>
      </c>
      <c r="M38" s="1">
        <v>230</v>
      </c>
      <c r="N38" s="1">
        <v>49</v>
      </c>
      <c r="O38" s="1">
        <v>161</v>
      </c>
      <c r="P38" s="1">
        <v>20</v>
      </c>
      <c r="Q38" s="1">
        <v>0</v>
      </c>
      <c r="R38" s="1">
        <v>0</v>
      </c>
      <c r="S38" s="1">
        <v>0</v>
      </c>
    </row>
    <row r="39" spans="1:19" x14ac:dyDescent="0.3">
      <c r="A39" s="1" t="str">
        <f>"081003"</f>
        <v>081003</v>
      </c>
      <c r="B39" s="1" t="s">
        <v>56</v>
      </c>
      <c r="C39" s="1">
        <v>3585</v>
      </c>
      <c r="D39" s="1">
        <v>2780</v>
      </c>
      <c r="E39" s="1">
        <v>2766</v>
      </c>
      <c r="F39" s="1">
        <v>14</v>
      </c>
      <c r="G39" s="1">
        <v>14</v>
      </c>
      <c r="H39" s="1">
        <v>13</v>
      </c>
      <c r="I39" s="1">
        <v>1</v>
      </c>
      <c r="J39" s="1">
        <v>0</v>
      </c>
      <c r="K39" s="1">
        <v>0</v>
      </c>
      <c r="L39" s="1">
        <v>0</v>
      </c>
      <c r="M39" s="1">
        <v>26</v>
      </c>
      <c r="N39" s="1">
        <v>3</v>
      </c>
      <c r="O39" s="1">
        <v>23</v>
      </c>
      <c r="P39" s="1">
        <v>0</v>
      </c>
      <c r="Q39" s="1">
        <v>0</v>
      </c>
      <c r="R39" s="1">
        <v>0</v>
      </c>
      <c r="S39" s="1">
        <v>0</v>
      </c>
    </row>
    <row r="40" spans="1:19" x14ac:dyDescent="0.3">
      <c r="A40" s="1" t="str">
        <f>"081004"</f>
        <v>081004</v>
      </c>
      <c r="B40" s="1" t="s">
        <v>57</v>
      </c>
      <c r="C40" s="1">
        <v>6293</v>
      </c>
      <c r="D40" s="1">
        <v>5218</v>
      </c>
      <c r="E40" s="1">
        <v>5181</v>
      </c>
      <c r="F40" s="1">
        <v>37</v>
      </c>
      <c r="G40" s="1">
        <v>37</v>
      </c>
      <c r="H40" s="1">
        <v>27</v>
      </c>
      <c r="I40" s="1">
        <v>3</v>
      </c>
      <c r="J40" s="1">
        <v>7</v>
      </c>
      <c r="K40" s="1">
        <v>0</v>
      </c>
      <c r="L40" s="1">
        <v>0</v>
      </c>
      <c r="M40" s="1">
        <v>68</v>
      </c>
      <c r="N40" s="1">
        <v>24</v>
      </c>
      <c r="O40" s="1">
        <v>37</v>
      </c>
      <c r="P40" s="1">
        <v>7</v>
      </c>
      <c r="Q40" s="1">
        <v>0</v>
      </c>
      <c r="R40" s="1">
        <v>0</v>
      </c>
      <c r="S40" s="1">
        <v>0</v>
      </c>
    </row>
    <row r="41" spans="1:19" x14ac:dyDescent="0.3">
      <c r="A41" s="1" t="str">
        <f>"081005"</f>
        <v>081005</v>
      </c>
      <c r="B41" s="1" t="s">
        <v>58</v>
      </c>
      <c r="C41" s="1">
        <v>5010</v>
      </c>
      <c r="D41" s="1">
        <v>4047</v>
      </c>
      <c r="E41" s="1">
        <v>4012</v>
      </c>
      <c r="F41" s="1">
        <v>35</v>
      </c>
      <c r="G41" s="1">
        <v>35</v>
      </c>
      <c r="H41" s="1">
        <v>23</v>
      </c>
      <c r="I41" s="1">
        <v>4</v>
      </c>
      <c r="J41" s="1">
        <v>8</v>
      </c>
      <c r="K41" s="1">
        <v>0</v>
      </c>
      <c r="L41" s="1">
        <v>0</v>
      </c>
      <c r="M41" s="1">
        <v>58</v>
      </c>
      <c r="N41" s="1">
        <v>14</v>
      </c>
      <c r="O41" s="1">
        <v>36</v>
      </c>
      <c r="P41" s="1">
        <v>8</v>
      </c>
      <c r="Q41" s="1">
        <v>0</v>
      </c>
      <c r="R41" s="1">
        <v>0</v>
      </c>
      <c r="S41" s="1">
        <v>0</v>
      </c>
    </row>
    <row r="42" spans="1:19" x14ac:dyDescent="0.3">
      <c r="A42" s="1" t="str">
        <f>"081006"</f>
        <v>081006</v>
      </c>
      <c r="B42" s="1" t="s">
        <v>59</v>
      </c>
      <c r="C42" s="1">
        <v>4272</v>
      </c>
      <c r="D42" s="1">
        <v>3398</v>
      </c>
      <c r="E42" s="1">
        <v>3369</v>
      </c>
      <c r="F42" s="1">
        <v>29</v>
      </c>
      <c r="G42" s="1">
        <v>29</v>
      </c>
      <c r="H42" s="1">
        <v>27</v>
      </c>
      <c r="I42" s="1">
        <v>0</v>
      </c>
      <c r="J42" s="1">
        <v>2</v>
      </c>
      <c r="K42" s="1">
        <v>0</v>
      </c>
      <c r="L42" s="1">
        <v>0</v>
      </c>
      <c r="M42" s="1">
        <v>36</v>
      </c>
      <c r="N42" s="1">
        <v>16</v>
      </c>
      <c r="O42" s="1">
        <v>18</v>
      </c>
      <c r="P42" s="1">
        <v>2</v>
      </c>
      <c r="Q42" s="1">
        <v>0</v>
      </c>
      <c r="R42" s="1">
        <v>0</v>
      </c>
      <c r="S42" s="1">
        <v>0</v>
      </c>
    </row>
    <row r="43" spans="1:19" x14ac:dyDescent="0.3">
      <c r="A43" s="1" t="str">
        <f>"081007"</f>
        <v>081007</v>
      </c>
      <c r="B43" s="1" t="s">
        <v>60</v>
      </c>
      <c r="C43" s="1">
        <v>18655</v>
      </c>
      <c r="D43" s="1">
        <v>15403</v>
      </c>
      <c r="E43" s="1">
        <v>15332</v>
      </c>
      <c r="F43" s="1">
        <v>71</v>
      </c>
      <c r="G43" s="1">
        <v>70</v>
      </c>
      <c r="H43" s="1">
        <v>38</v>
      </c>
      <c r="I43" s="1">
        <v>6</v>
      </c>
      <c r="J43" s="1">
        <v>26</v>
      </c>
      <c r="K43" s="1">
        <v>1</v>
      </c>
      <c r="L43" s="1">
        <v>0</v>
      </c>
      <c r="M43" s="1">
        <v>176</v>
      </c>
      <c r="N43" s="1">
        <v>40</v>
      </c>
      <c r="O43" s="1">
        <v>110</v>
      </c>
      <c r="P43" s="1">
        <v>26</v>
      </c>
      <c r="Q43" s="1">
        <v>0</v>
      </c>
      <c r="R43" s="1">
        <v>0</v>
      </c>
      <c r="S43" s="1">
        <v>0</v>
      </c>
    </row>
    <row r="44" spans="1:19" x14ac:dyDescent="0.3">
      <c r="A44" s="1" t="str">
        <f>"081008"</f>
        <v>081008</v>
      </c>
      <c r="B44" s="1" t="s">
        <v>61</v>
      </c>
      <c r="C44" s="1">
        <v>2121</v>
      </c>
      <c r="D44" s="1">
        <v>1759</v>
      </c>
      <c r="E44" s="1">
        <v>1746</v>
      </c>
      <c r="F44" s="1">
        <v>13</v>
      </c>
      <c r="G44" s="1">
        <v>13</v>
      </c>
      <c r="H44" s="1">
        <v>9</v>
      </c>
      <c r="I44" s="1">
        <v>1</v>
      </c>
      <c r="J44" s="1">
        <v>3</v>
      </c>
      <c r="K44" s="1">
        <v>0</v>
      </c>
      <c r="L44" s="1">
        <v>0</v>
      </c>
      <c r="M44" s="1">
        <v>28</v>
      </c>
      <c r="N44" s="1">
        <v>9</v>
      </c>
      <c r="O44" s="1">
        <v>16</v>
      </c>
      <c r="P44" s="1">
        <v>3</v>
      </c>
      <c r="Q44" s="1">
        <v>0</v>
      </c>
      <c r="R44" s="1">
        <v>0</v>
      </c>
      <c r="S44" s="1">
        <v>0</v>
      </c>
    </row>
    <row r="45" spans="1:19" x14ac:dyDescent="0.3">
      <c r="A45" s="1" t="str">
        <f>"081009"</f>
        <v>081009</v>
      </c>
      <c r="B45" s="1" t="s">
        <v>62</v>
      </c>
      <c r="C45" s="1">
        <v>7085</v>
      </c>
      <c r="D45" s="1">
        <v>5666</v>
      </c>
      <c r="E45" s="1">
        <v>5593</v>
      </c>
      <c r="F45" s="1">
        <v>73</v>
      </c>
      <c r="G45" s="1">
        <v>73</v>
      </c>
      <c r="H45" s="1">
        <v>64</v>
      </c>
      <c r="I45" s="1">
        <v>0</v>
      </c>
      <c r="J45" s="1">
        <v>9</v>
      </c>
      <c r="K45" s="1">
        <v>0</v>
      </c>
      <c r="L45" s="1">
        <v>0</v>
      </c>
      <c r="M45" s="1">
        <v>48</v>
      </c>
      <c r="N45" s="1">
        <v>19</v>
      </c>
      <c r="O45" s="1">
        <v>20</v>
      </c>
      <c r="P45" s="1">
        <v>9</v>
      </c>
      <c r="Q45" s="1">
        <v>0</v>
      </c>
      <c r="R45" s="1">
        <v>0</v>
      </c>
      <c r="S45" s="1">
        <v>0</v>
      </c>
    </row>
    <row r="46" spans="1:19" x14ac:dyDescent="0.3">
      <c r="A46" s="1" t="s">
        <v>63</v>
      </c>
      <c r="B46" s="1"/>
      <c r="C46" s="1">
        <v>88517</v>
      </c>
      <c r="D46" s="1">
        <v>72519</v>
      </c>
      <c r="E46" s="1">
        <v>72119</v>
      </c>
      <c r="F46" s="1">
        <v>400</v>
      </c>
      <c r="G46" s="1">
        <v>395</v>
      </c>
      <c r="H46" s="1">
        <v>301</v>
      </c>
      <c r="I46" s="1">
        <v>23</v>
      </c>
      <c r="J46" s="1">
        <v>71</v>
      </c>
      <c r="K46" s="1">
        <v>5</v>
      </c>
      <c r="L46" s="1">
        <v>0</v>
      </c>
      <c r="M46" s="1">
        <v>883</v>
      </c>
      <c r="N46" s="1">
        <v>269</v>
      </c>
      <c r="O46" s="1">
        <v>543</v>
      </c>
      <c r="P46" s="1">
        <v>71</v>
      </c>
      <c r="Q46" s="1">
        <v>0</v>
      </c>
      <c r="R46" s="1">
        <v>0</v>
      </c>
      <c r="S46" s="1">
        <v>0</v>
      </c>
    </row>
    <row r="47" spans="1:19" x14ac:dyDescent="0.3">
      <c r="A47" s="1" t="str">
        <f>"081101"</f>
        <v>081101</v>
      </c>
      <c r="B47" s="1" t="s">
        <v>64</v>
      </c>
      <c r="C47" s="1">
        <v>2227</v>
      </c>
      <c r="D47" s="1">
        <v>1805</v>
      </c>
      <c r="E47" s="1">
        <v>1778</v>
      </c>
      <c r="F47" s="1">
        <v>27</v>
      </c>
      <c r="G47" s="1">
        <v>27</v>
      </c>
      <c r="H47" s="1">
        <v>24</v>
      </c>
      <c r="I47" s="1">
        <v>0</v>
      </c>
      <c r="J47" s="1">
        <v>3</v>
      </c>
      <c r="K47" s="1">
        <v>0</v>
      </c>
      <c r="L47" s="1">
        <v>0</v>
      </c>
      <c r="M47" s="1">
        <v>15</v>
      </c>
      <c r="N47" s="1">
        <v>1</v>
      </c>
      <c r="O47" s="1">
        <v>11</v>
      </c>
      <c r="P47" s="1">
        <v>3</v>
      </c>
      <c r="Q47" s="1">
        <v>0</v>
      </c>
      <c r="R47" s="1">
        <v>0</v>
      </c>
      <c r="S47" s="1">
        <v>0</v>
      </c>
    </row>
    <row r="48" spans="1:19" x14ac:dyDescent="0.3">
      <c r="A48" s="1" t="str">
        <f>"081102"</f>
        <v>081102</v>
      </c>
      <c r="B48" s="1" t="s">
        <v>65</v>
      </c>
      <c r="C48" s="1">
        <v>33370</v>
      </c>
      <c r="D48" s="1">
        <v>27552</v>
      </c>
      <c r="E48" s="1">
        <v>27502</v>
      </c>
      <c r="F48" s="1">
        <v>50</v>
      </c>
      <c r="G48" s="1">
        <v>49</v>
      </c>
      <c r="H48" s="1">
        <v>37</v>
      </c>
      <c r="I48" s="1">
        <v>4</v>
      </c>
      <c r="J48" s="1">
        <v>8</v>
      </c>
      <c r="K48" s="1">
        <v>1</v>
      </c>
      <c r="L48" s="1">
        <v>0</v>
      </c>
      <c r="M48" s="1">
        <v>362</v>
      </c>
      <c r="N48" s="1">
        <v>88</v>
      </c>
      <c r="O48" s="1">
        <v>266</v>
      </c>
      <c r="P48" s="1">
        <v>8</v>
      </c>
      <c r="Q48" s="1">
        <v>0</v>
      </c>
      <c r="R48" s="1">
        <v>0</v>
      </c>
      <c r="S48" s="1">
        <v>0</v>
      </c>
    </row>
    <row r="49" spans="1:19" x14ac:dyDescent="0.3">
      <c r="A49" s="1" t="str">
        <f>"081103"</f>
        <v>081103</v>
      </c>
      <c r="B49" s="1" t="s">
        <v>66</v>
      </c>
      <c r="C49" s="1">
        <v>3139</v>
      </c>
      <c r="D49" s="1">
        <v>2538</v>
      </c>
      <c r="E49" s="1">
        <v>2510</v>
      </c>
      <c r="F49" s="1">
        <v>28</v>
      </c>
      <c r="G49" s="1">
        <v>26</v>
      </c>
      <c r="H49" s="1">
        <v>21</v>
      </c>
      <c r="I49" s="1">
        <v>1</v>
      </c>
      <c r="J49" s="1">
        <v>4</v>
      </c>
      <c r="K49" s="1">
        <v>2</v>
      </c>
      <c r="L49" s="1">
        <v>0</v>
      </c>
      <c r="M49" s="1">
        <v>36</v>
      </c>
      <c r="N49" s="1">
        <v>12</v>
      </c>
      <c r="O49" s="1">
        <v>20</v>
      </c>
      <c r="P49" s="1">
        <v>4</v>
      </c>
      <c r="Q49" s="1">
        <v>0</v>
      </c>
      <c r="R49" s="1">
        <v>0</v>
      </c>
      <c r="S49" s="1">
        <v>0</v>
      </c>
    </row>
    <row r="50" spans="1:19" x14ac:dyDescent="0.3">
      <c r="A50" s="1" t="str">
        <f>"081104"</f>
        <v>081104</v>
      </c>
      <c r="B50" s="1" t="s">
        <v>67</v>
      </c>
      <c r="C50" s="1">
        <v>6495</v>
      </c>
      <c r="D50" s="1">
        <v>5352</v>
      </c>
      <c r="E50" s="1">
        <v>5318</v>
      </c>
      <c r="F50" s="1">
        <v>34</v>
      </c>
      <c r="G50" s="1">
        <v>34</v>
      </c>
      <c r="H50" s="1">
        <v>27</v>
      </c>
      <c r="I50" s="1">
        <v>0</v>
      </c>
      <c r="J50" s="1">
        <v>7</v>
      </c>
      <c r="K50" s="1">
        <v>0</v>
      </c>
      <c r="L50" s="1">
        <v>0</v>
      </c>
      <c r="M50" s="1">
        <v>53</v>
      </c>
      <c r="N50" s="1">
        <v>12</v>
      </c>
      <c r="O50" s="1">
        <v>34</v>
      </c>
      <c r="P50" s="1">
        <v>7</v>
      </c>
      <c r="Q50" s="1">
        <v>0</v>
      </c>
      <c r="R50" s="1">
        <v>0</v>
      </c>
      <c r="S50" s="1">
        <v>0</v>
      </c>
    </row>
    <row r="51" spans="1:19" x14ac:dyDescent="0.3">
      <c r="A51" s="1" t="str">
        <f>"081105"</f>
        <v>081105</v>
      </c>
      <c r="B51" s="1" t="s">
        <v>68</v>
      </c>
      <c r="C51" s="1">
        <v>3176</v>
      </c>
      <c r="D51" s="1">
        <v>2562</v>
      </c>
      <c r="E51" s="1">
        <v>2501</v>
      </c>
      <c r="F51" s="1">
        <v>61</v>
      </c>
      <c r="G51" s="1">
        <v>61</v>
      </c>
      <c r="H51" s="1">
        <v>50</v>
      </c>
      <c r="I51" s="1">
        <v>6</v>
      </c>
      <c r="J51" s="1">
        <v>5</v>
      </c>
      <c r="K51" s="1">
        <v>0</v>
      </c>
      <c r="L51" s="1">
        <v>0</v>
      </c>
      <c r="M51" s="1">
        <v>28</v>
      </c>
      <c r="N51" s="1">
        <v>9</v>
      </c>
      <c r="O51" s="1">
        <v>14</v>
      </c>
      <c r="P51" s="1">
        <v>5</v>
      </c>
      <c r="Q51" s="1">
        <v>0</v>
      </c>
      <c r="R51" s="1">
        <v>0</v>
      </c>
      <c r="S51" s="1">
        <v>0</v>
      </c>
    </row>
    <row r="52" spans="1:19" x14ac:dyDescent="0.3">
      <c r="A52" s="1" t="str">
        <f>"081106"</f>
        <v>081106</v>
      </c>
      <c r="B52" s="1" t="s">
        <v>69</v>
      </c>
      <c r="C52" s="1">
        <v>16952</v>
      </c>
      <c r="D52" s="1">
        <v>13940</v>
      </c>
      <c r="E52" s="1">
        <v>13889</v>
      </c>
      <c r="F52" s="1">
        <v>51</v>
      </c>
      <c r="G52" s="1">
        <v>50</v>
      </c>
      <c r="H52" s="1">
        <v>29</v>
      </c>
      <c r="I52" s="1">
        <v>1</v>
      </c>
      <c r="J52" s="1">
        <v>20</v>
      </c>
      <c r="K52" s="1">
        <v>1</v>
      </c>
      <c r="L52" s="1">
        <v>0</v>
      </c>
      <c r="M52" s="1">
        <v>149</v>
      </c>
      <c r="N52" s="1">
        <v>44</v>
      </c>
      <c r="O52" s="1">
        <v>85</v>
      </c>
      <c r="P52" s="1">
        <v>20</v>
      </c>
      <c r="Q52" s="1">
        <v>0</v>
      </c>
      <c r="R52" s="1">
        <v>0</v>
      </c>
      <c r="S52" s="1">
        <v>0</v>
      </c>
    </row>
    <row r="53" spans="1:19" x14ac:dyDescent="0.3">
      <c r="A53" s="1" t="str">
        <f>"081107"</f>
        <v>081107</v>
      </c>
      <c r="B53" s="1" t="s">
        <v>70</v>
      </c>
      <c r="C53" s="1">
        <v>3011</v>
      </c>
      <c r="D53" s="1">
        <v>2457</v>
      </c>
      <c r="E53" s="1">
        <v>2440</v>
      </c>
      <c r="F53" s="1">
        <v>17</v>
      </c>
      <c r="G53" s="1">
        <v>17</v>
      </c>
      <c r="H53" s="1">
        <v>13</v>
      </c>
      <c r="I53" s="1">
        <v>0</v>
      </c>
      <c r="J53" s="1">
        <v>4</v>
      </c>
      <c r="K53" s="1">
        <v>0</v>
      </c>
      <c r="L53" s="1">
        <v>0</v>
      </c>
      <c r="M53" s="1">
        <v>15</v>
      </c>
      <c r="N53" s="1">
        <v>4</v>
      </c>
      <c r="O53" s="1">
        <v>7</v>
      </c>
      <c r="P53" s="1">
        <v>4</v>
      </c>
      <c r="Q53" s="1">
        <v>0</v>
      </c>
      <c r="R53" s="1">
        <v>0</v>
      </c>
      <c r="S53" s="1">
        <v>0</v>
      </c>
    </row>
    <row r="54" spans="1:19" x14ac:dyDescent="0.3">
      <c r="A54" s="1" t="str">
        <f>"081108"</f>
        <v>081108</v>
      </c>
      <c r="B54" s="1" t="s">
        <v>71</v>
      </c>
      <c r="C54" s="1">
        <v>5427</v>
      </c>
      <c r="D54" s="1">
        <v>4419</v>
      </c>
      <c r="E54" s="1">
        <v>4381</v>
      </c>
      <c r="F54" s="1">
        <v>38</v>
      </c>
      <c r="G54" s="1">
        <v>38</v>
      </c>
      <c r="H54" s="1">
        <v>33</v>
      </c>
      <c r="I54" s="1">
        <v>2</v>
      </c>
      <c r="J54" s="1">
        <v>3</v>
      </c>
      <c r="K54" s="1">
        <v>0</v>
      </c>
      <c r="L54" s="1">
        <v>0</v>
      </c>
      <c r="M54" s="1">
        <v>45</v>
      </c>
      <c r="N54" s="1">
        <v>14</v>
      </c>
      <c r="O54" s="1">
        <v>28</v>
      </c>
      <c r="P54" s="1">
        <v>3</v>
      </c>
      <c r="Q54" s="1">
        <v>0</v>
      </c>
      <c r="R54" s="1">
        <v>0</v>
      </c>
      <c r="S54" s="1">
        <v>0</v>
      </c>
    </row>
    <row r="55" spans="1:19" x14ac:dyDescent="0.3">
      <c r="A55" s="1" t="str">
        <f>"081109"</f>
        <v>081109</v>
      </c>
      <c r="B55" s="1" t="s">
        <v>72</v>
      </c>
      <c r="C55" s="1">
        <v>2818</v>
      </c>
      <c r="D55" s="1">
        <v>2323</v>
      </c>
      <c r="E55" s="1">
        <v>2291</v>
      </c>
      <c r="F55" s="1">
        <v>32</v>
      </c>
      <c r="G55" s="1">
        <v>31</v>
      </c>
      <c r="H55" s="1">
        <v>21</v>
      </c>
      <c r="I55" s="1">
        <v>2</v>
      </c>
      <c r="J55" s="1">
        <v>8</v>
      </c>
      <c r="K55" s="1">
        <v>1</v>
      </c>
      <c r="L55" s="1">
        <v>0</v>
      </c>
      <c r="M55" s="1">
        <v>30</v>
      </c>
      <c r="N55" s="1">
        <v>5</v>
      </c>
      <c r="O55" s="1">
        <v>17</v>
      </c>
      <c r="P55" s="1">
        <v>8</v>
      </c>
      <c r="Q55" s="1">
        <v>0</v>
      </c>
      <c r="R55" s="1">
        <v>0</v>
      </c>
      <c r="S55" s="1">
        <v>0</v>
      </c>
    </row>
    <row r="56" spans="1:19" x14ac:dyDescent="0.3">
      <c r="A56" s="1" t="str">
        <f>"081110"</f>
        <v>081110</v>
      </c>
      <c r="B56" s="1" t="s">
        <v>73</v>
      </c>
      <c r="C56" s="1">
        <v>11902</v>
      </c>
      <c r="D56" s="1">
        <v>9571</v>
      </c>
      <c r="E56" s="1">
        <v>9509</v>
      </c>
      <c r="F56" s="1">
        <v>62</v>
      </c>
      <c r="G56" s="1">
        <v>62</v>
      </c>
      <c r="H56" s="1">
        <v>46</v>
      </c>
      <c r="I56" s="1">
        <v>7</v>
      </c>
      <c r="J56" s="1">
        <v>9</v>
      </c>
      <c r="K56" s="1">
        <v>0</v>
      </c>
      <c r="L56" s="1">
        <v>0</v>
      </c>
      <c r="M56" s="1">
        <v>150</v>
      </c>
      <c r="N56" s="1">
        <v>80</v>
      </c>
      <c r="O56" s="1">
        <v>61</v>
      </c>
      <c r="P56" s="1">
        <v>9</v>
      </c>
      <c r="Q56" s="1">
        <v>0</v>
      </c>
      <c r="R56" s="1">
        <v>0</v>
      </c>
      <c r="S56" s="1">
        <v>0</v>
      </c>
    </row>
    <row r="57" spans="1:19" x14ac:dyDescent="0.3">
      <c r="A57" s="1" t="s">
        <v>74</v>
      </c>
      <c r="B57" s="1"/>
      <c r="C57" s="1">
        <v>36645</v>
      </c>
      <c r="D57" s="1">
        <v>29594</v>
      </c>
      <c r="E57" s="1">
        <v>29301</v>
      </c>
      <c r="F57" s="1">
        <v>293</v>
      </c>
      <c r="G57" s="1">
        <v>291</v>
      </c>
      <c r="H57" s="1">
        <v>225</v>
      </c>
      <c r="I57" s="1">
        <v>4</v>
      </c>
      <c r="J57" s="1">
        <v>62</v>
      </c>
      <c r="K57" s="1">
        <v>2</v>
      </c>
      <c r="L57" s="1">
        <v>0</v>
      </c>
      <c r="M57" s="1">
        <v>325</v>
      </c>
      <c r="N57" s="1">
        <v>89</v>
      </c>
      <c r="O57" s="1">
        <v>174</v>
      </c>
      <c r="P57" s="1">
        <v>62</v>
      </c>
      <c r="Q57" s="1">
        <v>0</v>
      </c>
      <c r="R57" s="1">
        <v>0</v>
      </c>
      <c r="S57" s="1">
        <v>0</v>
      </c>
    </row>
    <row r="58" spans="1:19" x14ac:dyDescent="0.3">
      <c r="A58" s="1" t="str">
        <f>"081201"</f>
        <v>081201</v>
      </c>
      <c r="B58" s="1" t="s">
        <v>75</v>
      </c>
      <c r="C58" s="1">
        <v>12116</v>
      </c>
      <c r="D58" s="1">
        <v>9724</v>
      </c>
      <c r="E58" s="1">
        <v>9562</v>
      </c>
      <c r="F58" s="1">
        <v>162</v>
      </c>
      <c r="G58" s="1">
        <v>162</v>
      </c>
      <c r="H58" s="1">
        <v>125</v>
      </c>
      <c r="I58" s="1">
        <v>4</v>
      </c>
      <c r="J58" s="1">
        <v>33</v>
      </c>
      <c r="K58" s="1">
        <v>0</v>
      </c>
      <c r="L58" s="1">
        <v>0</v>
      </c>
      <c r="M58" s="1">
        <v>112</v>
      </c>
      <c r="N58" s="1">
        <v>25</v>
      </c>
      <c r="O58" s="1">
        <v>54</v>
      </c>
      <c r="P58" s="1">
        <v>33</v>
      </c>
      <c r="Q58" s="1">
        <v>0</v>
      </c>
      <c r="R58" s="1">
        <v>0</v>
      </c>
      <c r="S58" s="1">
        <v>0</v>
      </c>
    </row>
    <row r="59" spans="1:19" x14ac:dyDescent="0.3">
      <c r="A59" s="1" t="str">
        <f>"081202"</f>
        <v>081202</v>
      </c>
      <c r="B59" s="1" t="s">
        <v>76</v>
      </c>
      <c r="C59" s="1">
        <v>4877</v>
      </c>
      <c r="D59" s="1">
        <v>3902</v>
      </c>
      <c r="E59" s="1">
        <v>3861</v>
      </c>
      <c r="F59" s="1">
        <v>41</v>
      </c>
      <c r="G59" s="1">
        <v>39</v>
      </c>
      <c r="H59" s="1">
        <v>33</v>
      </c>
      <c r="I59" s="1">
        <v>0</v>
      </c>
      <c r="J59" s="1">
        <v>6</v>
      </c>
      <c r="K59" s="1">
        <v>2</v>
      </c>
      <c r="L59" s="1">
        <v>0</v>
      </c>
      <c r="M59" s="1">
        <v>39</v>
      </c>
      <c r="N59" s="1">
        <v>8</v>
      </c>
      <c r="O59" s="1">
        <v>25</v>
      </c>
      <c r="P59" s="1">
        <v>6</v>
      </c>
      <c r="Q59" s="1">
        <v>0</v>
      </c>
      <c r="R59" s="1">
        <v>0</v>
      </c>
      <c r="S59" s="1">
        <v>0</v>
      </c>
    </row>
    <row r="60" spans="1:19" x14ac:dyDescent="0.3">
      <c r="A60" s="1" t="str">
        <f>"081203"</f>
        <v>081203</v>
      </c>
      <c r="B60" s="1" t="s">
        <v>77</v>
      </c>
      <c r="C60" s="1">
        <v>19652</v>
      </c>
      <c r="D60" s="1">
        <v>15968</v>
      </c>
      <c r="E60" s="1">
        <v>15878</v>
      </c>
      <c r="F60" s="1">
        <v>90</v>
      </c>
      <c r="G60" s="1">
        <v>90</v>
      </c>
      <c r="H60" s="1">
        <v>67</v>
      </c>
      <c r="I60" s="1">
        <v>0</v>
      </c>
      <c r="J60" s="1">
        <v>23</v>
      </c>
      <c r="K60" s="1">
        <v>0</v>
      </c>
      <c r="L60" s="1">
        <v>0</v>
      </c>
      <c r="M60" s="1">
        <v>174</v>
      </c>
      <c r="N60" s="1">
        <v>56</v>
      </c>
      <c r="O60" s="1">
        <v>95</v>
      </c>
      <c r="P60" s="1">
        <v>23</v>
      </c>
      <c r="Q60" s="1">
        <v>0</v>
      </c>
      <c r="R60" s="1">
        <v>0</v>
      </c>
      <c r="S60" s="1">
        <v>0</v>
      </c>
    </row>
    <row r="61" spans="1:19" x14ac:dyDescent="0.3">
      <c r="A61" s="1" t="s">
        <v>78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thickBot="1" x14ac:dyDescent="0.35">
      <c r="A62" s="4" t="str">
        <f>"086201"</f>
        <v>086201</v>
      </c>
      <c r="B62" s="4" t="s">
        <v>79</v>
      </c>
      <c r="C62" s="4">
        <v>127977</v>
      </c>
      <c r="D62" s="4">
        <v>104060</v>
      </c>
      <c r="E62" s="4">
        <v>103448</v>
      </c>
      <c r="F62" s="4">
        <v>612</v>
      </c>
      <c r="G62" s="4">
        <v>609</v>
      </c>
      <c r="H62" s="4">
        <v>406</v>
      </c>
      <c r="I62" s="4">
        <v>1</v>
      </c>
      <c r="J62" s="4">
        <v>202</v>
      </c>
      <c r="K62" s="4">
        <v>3</v>
      </c>
      <c r="L62" s="4">
        <v>0</v>
      </c>
      <c r="M62" s="4">
        <v>1544</v>
      </c>
      <c r="N62" s="4">
        <v>353</v>
      </c>
      <c r="O62" s="4">
        <v>989</v>
      </c>
      <c r="P62" s="4">
        <v>202</v>
      </c>
      <c r="Q62" s="4">
        <v>0</v>
      </c>
      <c r="R62" s="4">
        <v>0</v>
      </c>
      <c r="S62" s="4">
        <v>0</v>
      </c>
    </row>
    <row r="63" spans="1:19" ht="15" thickBot="1" x14ac:dyDescent="0.35">
      <c r="A63" s="5" t="s">
        <v>80</v>
      </c>
      <c r="B63" s="5"/>
      <c r="C63" s="6">
        <v>578852</v>
      </c>
      <c r="D63" s="6">
        <v>471618</v>
      </c>
      <c r="E63" s="6">
        <v>468186</v>
      </c>
      <c r="F63" s="6">
        <v>3432</v>
      </c>
      <c r="G63" s="6">
        <v>3412</v>
      </c>
      <c r="H63" s="6">
        <v>2577</v>
      </c>
      <c r="I63" s="6">
        <v>143</v>
      </c>
      <c r="J63" s="6">
        <v>692</v>
      </c>
      <c r="K63" s="6">
        <v>22</v>
      </c>
      <c r="L63" s="6">
        <v>0</v>
      </c>
      <c r="M63" s="6">
        <v>5992</v>
      </c>
      <c r="N63" s="6">
        <v>1698</v>
      </c>
      <c r="O63" s="6">
        <v>3602</v>
      </c>
      <c r="P63" s="6">
        <v>692</v>
      </c>
      <c r="Q63" s="6">
        <v>2</v>
      </c>
      <c r="R63" s="6">
        <v>0</v>
      </c>
      <c r="S63" s="6">
        <v>0</v>
      </c>
    </row>
  </sheetData>
  <mergeCells count="1">
    <mergeCell ref="A63:B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rejestr_wyborcow_2023_kw_2_2023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Marciniak</dc:creator>
  <cp:lastModifiedBy>Mateusz Marciniak</cp:lastModifiedBy>
  <cp:lastPrinted>2023-07-20T08:23:54Z</cp:lastPrinted>
  <dcterms:created xsi:type="dcterms:W3CDTF">2023-07-20T08:26:29Z</dcterms:created>
  <dcterms:modified xsi:type="dcterms:W3CDTF">2023-07-20T08:26:29Z</dcterms:modified>
</cp:coreProperties>
</file>