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e\Arkusze\Rejestr_wyborców\meldunki\"/>
    </mc:Choice>
  </mc:AlternateContent>
  <bookViews>
    <workbookView xWindow="0" yWindow="0" windowWidth="28800" windowHeight="12210"/>
  </bookViews>
  <sheets>
    <sheet name="rejestr_wyborcow_2024_kw_4_2025" sheetId="1" r:id="rId1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1" i="1"/>
  <c r="A12" i="1"/>
  <c r="A13" i="1"/>
  <c r="A14" i="1"/>
  <c r="A15" i="1"/>
  <c r="A16" i="1"/>
  <c r="A17" i="1"/>
  <c r="A18" i="1"/>
  <c r="A20" i="1"/>
  <c r="A21" i="1"/>
  <c r="A22" i="1"/>
  <c r="A23" i="1"/>
  <c r="A24" i="1"/>
  <c r="A25" i="1"/>
  <c r="A27" i="1"/>
  <c r="A28" i="1"/>
  <c r="A29" i="1"/>
  <c r="A30" i="1"/>
  <c r="A31" i="1"/>
  <c r="A32" i="1"/>
  <c r="A33" i="1"/>
  <c r="A34" i="1"/>
  <c r="A35" i="1"/>
  <c r="A37" i="1"/>
  <c r="A38" i="1"/>
  <c r="A39" i="1"/>
  <c r="A40" i="1"/>
  <c r="A41" i="1"/>
  <c r="A42" i="1"/>
  <c r="A43" i="1"/>
  <c r="A44" i="1"/>
  <c r="A45" i="1"/>
  <c r="A47" i="1"/>
  <c r="A48" i="1"/>
  <c r="A49" i="1"/>
  <c r="A50" i="1"/>
  <c r="A51" i="1"/>
  <c r="A52" i="1"/>
  <c r="A53" i="1"/>
  <c r="A54" i="1"/>
  <c r="A55" i="1"/>
  <c r="A56" i="1"/>
  <c r="A58" i="1"/>
  <c r="A59" i="1"/>
  <c r="A60" i="1"/>
  <c r="A62" i="1"/>
</calcChain>
</file>

<file path=xl/sharedStrings.xml><?xml version="1.0" encoding="utf-8"?>
<sst xmlns="http://schemas.openxmlformats.org/spreadsheetml/2006/main" count="73" uniqueCount="73">
  <si>
    <t>Kod TERYT</t>
  </si>
  <si>
    <t>Gmina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</si>
  <si>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</si>
  <si>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</si>
  <si>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</si>
  <si>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</si>
  <si>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</si>
  <si>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</si>
  <si>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</si>
  <si>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</si>
  <si>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</si>
  <si>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krośnieński</t>
  </si>
  <si>
    <t>m. Gubin</t>
  </si>
  <si>
    <t>gm. Bobrowice</t>
  </si>
  <si>
    <t>gm. Bytnica</t>
  </si>
  <si>
    <t>gm. Dąbie</t>
  </si>
  <si>
    <t>gm. Gubin</t>
  </si>
  <si>
    <t>gm. Krosno Odrzańskie</t>
  </si>
  <si>
    <t>gm. Maszewo</t>
  </si>
  <si>
    <t>Powiat nowosolski</t>
  </si>
  <si>
    <t>m. Nowa Sól</t>
  </si>
  <si>
    <t>gm. Bytom Odrzański</t>
  </si>
  <si>
    <t>gm. Kolsko</t>
  </si>
  <si>
    <t>gm. Kożuchów</t>
  </si>
  <si>
    <t>gm. Nowa Sól</t>
  </si>
  <si>
    <t>gm. Nowe Miasteczko</t>
  </si>
  <si>
    <t>gm. Otyń</t>
  </si>
  <si>
    <t>gm. Siedlisko</t>
  </si>
  <si>
    <t>Powiat świebodziński</t>
  </si>
  <si>
    <t>gm. Lubrza</t>
  </si>
  <si>
    <t>gm. Łagów</t>
  </si>
  <si>
    <t>gm. Skąpe</t>
  </si>
  <si>
    <t>gm. Szczaniec</t>
  </si>
  <si>
    <t>gm. Świebodzin</t>
  </si>
  <si>
    <t>gm. Zbąszynek</t>
  </si>
  <si>
    <t>Powiat zielonogórski</t>
  </si>
  <si>
    <t>gm. Babimost</t>
  </si>
  <si>
    <t>gm. Bojadła</t>
  </si>
  <si>
    <t>gm. Czerwieńsk</t>
  </si>
  <si>
    <t>gm. Kargowa</t>
  </si>
  <si>
    <t>gm. Nowogród Bobrzański</t>
  </si>
  <si>
    <t>gm. Sulechów</t>
  </si>
  <si>
    <t>gm. Świdnica</t>
  </si>
  <si>
    <t>gm. Trzebiechów</t>
  </si>
  <si>
    <t>gm. Zabór</t>
  </si>
  <si>
    <t>Powiat żagański</t>
  </si>
  <si>
    <t>m. Gozdnica</t>
  </si>
  <si>
    <t>m. Żagań</t>
  </si>
  <si>
    <t>gm. Brzeźnica</t>
  </si>
  <si>
    <t>gm. Iłowa</t>
  </si>
  <si>
    <t>gm. Małomice</t>
  </si>
  <si>
    <t>gm. Niegosławice</t>
  </si>
  <si>
    <t>gm. Szprotawa</t>
  </si>
  <si>
    <t>gm. Wymiarki</t>
  </si>
  <si>
    <t>gm. Żagań</t>
  </si>
  <si>
    <t>Powiat żarski</t>
  </si>
  <si>
    <t>m. Łęknica</t>
  </si>
  <si>
    <t>m. Żary</t>
  </si>
  <si>
    <t>gm. Brody</t>
  </si>
  <si>
    <t>gm. Jasień</t>
  </si>
  <si>
    <t>gm. Lipinki Łużyckie</t>
  </si>
  <si>
    <t>gm. Lubsko</t>
  </si>
  <si>
    <t>gm. Przewóz</t>
  </si>
  <si>
    <t>gm. Trzebiel</t>
  </si>
  <si>
    <t>gm. Tuplice</t>
  </si>
  <si>
    <t>gm. Żary</t>
  </si>
  <si>
    <t>Powiat wschowski</t>
  </si>
  <si>
    <t>gm. Sława</t>
  </si>
  <si>
    <t>gm. Szlichtyngowa</t>
  </si>
  <si>
    <t>gm. Wschowa</t>
  </si>
  <si>
    <t>Miasto na prawach powiatu</t>
  </si>
  <si>
    <t>m. Zielona Góra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</si>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</sst>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0" xfId="0" applyBorder="1"/>
    <xf numFmtId="3" fontId="0" fillId="0" borderId="10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3" fontId="16" fillId="0" borderId="10" xfId="0" applyNumberFormat="1" applyFont="1" applyBorder="1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textRotation="90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workbookViewId="0">
      <selection activeCell="S1" sqref="S1"/>
    </sheetView>
  </sheetViews>
  <sheetFormatPr defaultRowHeight="15" x14ac:dyDescent="0.25"/>
  <cols>
    <col min="2" max="2" width="25" customWidth="1"/>
  </cols>
  <sheetData>
    <row r="1" spans="1:11" s="1" customFormat="1" ht="255" x14ac:dyDescent="0.25">
      <c r="A1" s="7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x14ac:dyDescent="0.25">
      <c r="A2" s="2" t="s">
        <v>11</v>
      </c>
      <c r="B2" s="2"/>
      <c r="C2" s="3">
        <v>50349</v>
      </c>
      <c r="D2" s="3">
        <v>41387</v>
      </c>
      <c r="E2" s="3">
        <v>40791</v>
      </c>
      <c r="F2" s="3">
        <v>596</v>
      </c>
      <c r="G2" s="3">
        <v>13</v>
      </c>
      <c r="H2" s="3">
        <v>2</v>
      </c>
      <c r="I2" s="3">
        <v>169</v>
      </c>
      <c r="J2" s="3">
        <v>0</v>
      </c>
      <c r="K2" s="3">
        <v>0</v>
      </c>
    </row>
    <row r="3" spans="1:11" x14ac:dyDescent="0.25">
      <c r="A3" s="2" t="str">
        <f>"080201"</f>
        <v>080201</v>
      </c>
      <c r="B3" s="2" t="s">
        <v>12</v>
      </c>
      <c r="C3" s="3">
        <v>14494</v>
      </c>
      <c r="D3" s="3">
        <v>12089</v>
      </c>
      <c r="E3" s="3">
        <v>11980</v>
      </c>
      <c r="F3" s="3">
        <v>109</v>
      </c>
      <c r="G3" s="3">
        <v>0</v>
      </c>
      <c r="H3" s="3">
        <v>0</v>
      </c>
      <c r="I3" s="3">
        <v>45</v>
      </c>
      <c r="J3" s="3">
        <v>0</v>
      </c>
      <c r="K3" s="3">
        <v>0</v>
      </c>
    </row>
    <row r="4" spans="1:11" x14ac:dyDescent="0.25">
      <c r="A4" s="2" t="str">
        <f>"080202"</f>
        <v>080202</v>
      </c>
      <c r="B4" s="2" t="s">
        <v>13</v>
      </c>
      <c r="C4" s="3">
        <v>3073</v>
      </c>
      <c r="D4" s="3">
        <v>2524</v>
      </c>
      <c r="E4" s="3">
        <v>2376</v>
      </c>
      <c r="F4" s="3">
        <v>148</v>
      </c>
      <c r="G4" s="3">
        <v>3</v>
      </c>
      <c r="H4" s="3">
        <v>0</v>
      </c>
      <c r="I4" s="3">
        <v>3</v>
      </c>
      <c r="J4" s="3">
        <v>0</v>
      </c>
      <c r="K4" s="3">
        <v>0</v>
      </c>
    </row>
    <row r="5" spans="1:11" x14ac:dyDescent="0.25">
      <c r="A5" s="2" t="str">
        <f>"080203"</f>
        <v>080203</v>
      </c>
      <c r="B5" s="2" t="s">
        <v>14</v>
      </c>
      <c r="C5" s="3">
        <v>2331</v>
      </c>
      <c r="D5" s="3">
        <v>1878</v>
      </c>
      <c r="E5" s="3">
        <v>1843</v>
      </c>
      <c r="F5" s="3">
        <v>35</v>
      </c>
      <c r="G5" s="3">
        <v>1</v>
      </c>
      <c r="H5" s="3">
        <v>0</v>
      </c>
      <c r="I5" s="3">
        <v>4</v>
      </c>
      <c r="J5" s="3">
        <v>0</v>
      </c>
      <c r="K5" s="3">
        <v>0</v>
      </c>
    </row>
    <row r="6" spans="1:11" x14ac:dyDescent="0.25">
      <c r="A6" s="2" t="str">
        <f>"080204"</f>
        <v>080204</v>
      </c>
      <c r="B6" s="2" t="s">
        <v>15</v>
      </c>
      <c r="C6" s="3">
        <v>4791</v>
      </c>
      <c r="D6" s="3">
        <v>3854</v>
      </c>
      <c r="E6" s="3">
        <v>3789</v>
      </c>
      <c r="F6" s="3">
        <v>65</v>
      </c>
      <c r="G6" s="3">
        <v>1</v>
      </c>
      <c r="H6" s="3">
        <v>0</v>
      </c>
      <c r="I6" s="3">
        <v>44</v>
      </c>
      <c r="J6" s="3">
        <v>0</v>
      </c>
      <c r="K6" s="3">
        <v>0</v>
      </c>
    </row>
    <row r="7" spans="1:11" x14ac:dyDescent="0.25">
      <c r="A7" s="2" t="str">
        <f>"080205"</f>
        <v>080205</v>
      </c>
      <c r="B7" s="2" t="s">
        <v>16</v>
      </c>
      <c r="C7" s="3">
        <v>6945</v>
      </c>
      <c r="D7" s="3">
        <v>5657</v>
      </c>
      <c r="E7" s="3">
        <v>5594</v>
      </c>
      <c r="F7" s="3">
        <v>63</v>
      </c>
      <c r="G7" s="3">
        <v>2</v>
      </c>
      <c r="H7" s="3">
        <v>0</v>
      </c>
      <c r="I7" s="3">
        <v>17</v>
      </c>
      <c r="J7" s="3">
        <v>0</v>
      </c>
      <c r="K7" s="3">
        <v>0</v>
      </c>
    </row>
    <row r="8" spans="1:11" x14ac:dyDescent="0.25">
      <c r="A8" s="2" t="str">
        <f>"080206"</f>
        <v>080206</v>
      </c>
      <c r="B8" s="2" t="s">
        <v>17</v>
      </c>
      <c r="C8" s="3">
        <v>15974</v>
      </c>
      <c r="D8" s="3">
        <v>13164</v>
      </c>
      <c r="E8" s="3">
        <v>13064</v>
      </c>
      <c r="F8" s="3">
        <v>100</v>
      </c>
      <c r="G8" s="3">
        <v>2</v>
      </c>
      <c r="H8" s="3">
        <v>0</v>
      </c>
      <c r="I8" s="3">
        <v>46</v>
      </c>
      <c r="J8" s="3">
        <v>0</v>
      </c>
      <c r="K8" s="3">
        <v>0</v>
      </c>
    </row>
    <row r="9" spans="1:11" x14ac:dyDescent="0.25">
      <c r="A9" s="2" t="str">
        <f>"080207"</f>
        <v>080207</v>
      </c>
      <c r="B9" s="2" t="s">
        <v>18</v>
      </c>
      <c r="C9" s="3">
        <v>2741</v>
      </c>
      <c r="D9" s="3">
        <v>2221</v>
      </c>
      <c r="E9" s="3">
        <v>2145</v>
      </c>
      <c r="F9" s="3">
        <v>76</v>
      </c>
      <c r="G9" s="3">
        <v>4</v>
      </c>
      <c r="H9" s="3">
        <v>2</v>
      </c>
      <c r="I9" s="3">
        <v>10</v>
      </c>
      <c r="J9" s="3">
        <v>0</v>
      </c>
      <c r="K9" s="3">
        <v>0</v>
      </c>
    </row>
    <row r="10" spans="1:11" x14ac:dyDescent="0.25">
      <c r="A10" s="2" t="s">
        <v>19</v>
      </c>
      <c r="B10" s="2"/>
      <c r="C10" s="3">
        <v>78430</v>
      </c>
      <c r="D10" s="3">
        <v>64159</v>
      </c>
      <c r="E10" s="3">
        <v>63565</v>
      </c>
      <c r="F10" s="3">
        <v>594</v>
      </c>
      <c r="G10" s="3">
        <v>3</v>
      </c>
      <c r="H10" s="3">
        <v>0</v>
      </c>
      <c r="I10" s="3">
        <v>227</v>
      </c>
      <c r="J10" s="3">
        <v>0</v>
      </c>
      <c r="K10" s="3">
        <v>0</v>
      </c>
    </row>
    <row r="11" spans="1:11" x14ac:dyDescent="0.25">
      <c r="A11" s="2" t="str">
        <f>"080401"</f>
        <v>080401</v>
      </c>
      <c r="B11" s="2" t="s">
        <v>20</v>
      </c>
      <c r="C11" s="3">
        <v>33158</v>
      </c>
      <c r="D11" s="3">
        <v>27666</v>
      </c>
      <c r="E11" s="3">
        <v>27503</v>
      </c>
      <c r="F11" s="3">
        <v>163</v>
      </c>
      <c r="G11" s="3">
        <v>2</v>
      </c>
      <c r="H11" s="3">
        <v>0</v>
      </c>
      <c r="I11" s="3">
        <v>93</v>
      </c>
      <c r="J11" s="3">
        <v>0</v>
      </c>
      <c r="K11" s="3">
        <v>0</v>
      </c>
    </row>
    <row r="12" spans="1:11" x14ac:dyDescent="0.25">
      <c r="A12" s="2" t="str">
        <f>"080402"</f>
        <v>080402</v>
      </c>
      <c r="B12" s="2" t="s">
        <v>21</v>
      </c>
      <c r="C12" s="3">
        <v>5083</v>
      </c>
      <c r="D12" s="3">
        <v>4124</v>
      </c>
      <c r="E12" s="3">
        <v>4100</v>
      </c>
      <c r="F12" s="3">
        <v>24</v>
      </c>
      <c r="G12" s="3">
        <v>0</v>
      </c>
      <c r="H12" s="3">
        <v>0</v>
      </c>
      <c r="I12" s="3">
        <v>25</v>
      </c>
      <c r="J12" s="3">
        <v>0</v>
      </c>
      <c r="K12" s="3">
        <v>0</v>
      </c>
    </row>
    <row r="13" spans="1:11" x14ac:dyDescent="0.25">
      <c r="A13" s="2" t="str">
        <f>"080403"</f>
        <v>080403</v>
      </c>
      <c r="B13" s="2" t="s">
        <v>22</v>
      </c>
      <c r="C13" s="3">
        <v>3201</v>
      </c>
      <c r="D13" s="3">
        <v>2618</v>
      </c>
      <c r="E13" s="3">
        <v>2558</v>
      </c>
      <c r="F13" s="3">
        <v>60</v>
      </c>
      <c r="G13" s="3">
        <v>0</v>
      </c>
      <c r="H13" s="3">
        <v>0</v>
      </c>
      <c r="I13" s="3">
        <v>9</v>
      </c>
      <c r="J13" s="3">
        <v>0</v>
      </c>
      <c r="K13" s="3">
        <v>0</v>
      </c>
    </row>
    <row r="14" spans="1:11" x14ac:dyDescent="0.25">
      <c r="A14" s="2" t="str">
        <f>"080404"</f>
        <v>080404</v>
      </c>
      <c r="B14" s="2" t="s">
        <v>23</v>
      </c>
      <c r="C14" s="3">
        <v>14505</v>
      </c>
      <c r="D14" s="3">
        <v>11808</v>
      </c>
      <c r="E14" s="3">
        <v>11738</v>
      </c>
      <c r="F14" s="3">
        <v>70</v>
      </c>
      <c r="G14" s="3">
        <v>0</v>
      </c>
      <c r="H14" s="3">
        <v>0</v>
      </c>
      <c r="I14" s="3">
        <v>40</v>
      </c>
      <c r="J14" s="3">
        <v>0</v>
      </c>
      <c r="K14" s="3">
        <v>0</v>
      </c>
    </row>
    <row r="15" spans="1:11" x14ac:dyDescent="0.25">
      <c r="A15" s="2" t="str">
        <f>"080405"</f>
        <v>080405</v>
      </c>
      <c r="B15" s="2" t="s">
        <v>24</v>
      </c>
      <c r="C15" s="3">
        <v>7112</v>
      </c>
      <c r="D15" s="3">
        <v>5650</v>
      </c>
      <c r="E15" s="3">
        <v>5571</v>
      </c>
      <c r="F15" s="3">
        <v>79</v>
      </c>
      <c r="G15" s="3">
        <v>0</v>
      </c>
      <c r="H15" s="3">
        <v>0</v>
      </c>
      <c r="I15" s="3">
        <v>18</v>
      </c>
      <c r="J15" s="3">
        <v>0</v>
      </c>
      <c r="K15" s="3">
        <v>0</v>
      </c>
    </row>
    <row r="16" spans="1:11" x14ac:dyDescent="0.25">
      <c r="A16" s="2" t="str">
        <f>"080406"</f>
        <v>080406</v>
      </c>
      <c r="B16" s="2" t="s">
        <v>25</v>
      </c>
      <c r="C16" s="3">
        <v>4987</v>
      </c>
      <c r="D16" s="3">
        <v>4011</v>
      </c>
      <c r="E16" s="3">
        <v>3941</v>
      </c>
      <c r="F16" s="3">
        <v>70</v>
      </c>
      <c r="G16" s="3">
        <v>0</v>
      </c>
      <c r="H16" s="3">
        <v>0</v>
      </c>
      <c r="I16" s="3">
        <v>11</v>
      </c>
      <c r="J16" s="3">
        <v>0</v>
      </c>
      <c r="K16" s="3">
        <v>0</v>
      </c>
    </row>
    <row r="17" spans="1:11" x14ac:dyDescent="0.25">
      <c r="A17" s="2" t="str">
        <f>"080407"</f>
        <v>080407</v>
      </c>
      <c r="B17" s="2" t="s">
        <v>26</v>
      </c>
      <c r="C17" s="3">
        <v>7013</v>
      </c>
      <c r="D17" s="3">
        <v>5592</v>
      </c>
      <c r="E17" s="3">
        <v>5518</v>
      </c>
      <c r="F17" s="3">
        <v>74</v>
      </c>
      <c r="G17" s="3">
        <v>1</v>
      </c>
      <c r="H17" s="3">
        <v>0</v>
      </c>
      <c r="I17" s="3">
        <v>24</v>
      </c>
      <c r="J17" s="3">
        <v>0</v>
      </c>
      <c r="K17" s="3">
        <v>0</v>
      </c>
    </row>
    <row r="18" spans="1:11" x14ac:dyDescent="0.25">
      <c r="A18" s="2" t="str">
        <f>"080408"</f>
        <v>080408</v>
      </c>
      <c r="B18" s="2" t="s">
        <v>27</v>
      </c>
      <c r="C18" s="3">
        <v>3371</v>
      </c>
      <c r="D18" s="3">
        <v>2690</v>
      </c>
      <c r="E18" s="3">
        <v>2636</v>
      </c>
      <c r="F18" s="3">
        <v>54</v>
      </c>
      <c r="G18" s="3">
        <v>0</v>
      </c>
      <c r="H18" s="3">
        <v>0</v>
      </c>
      <c r="I18" s="3">
        <v>7</v>
      </c>
      <c r="J18" s="3">
        <v>0</v>
      </c>
      <c r="K18" s="3">
        <v>0</v>
      </c>
    </row>
    <row r="19" spans="1:11" x14ac:dyDescent="0.25">
      <c r="A19" s="2" t="s">
        <v>28</v>
      </c>
      <c r="B19" s="2"/>
      <c r="C19" s="3">
        <v>51443</v>
      </c>
      <c r="D19" s="3">
        <v>41605</v>
      </c>
      <c r="E19" s="3">
        <v>40996</v>
      </c>
      <c r="F19" s="3">
        <v>609</v>
      </c>
      <c r="G19" s="3">
        <v>8</v>
      </c>
      <c r="H19" s="3">
        <v>0</v>
      </c>
      <c r="I19" s="3">
        <v>208</v>
      </c>
      <c r="J19" s="3">
        <v>0</v>
      </c>
      <c r="K19" s="3">
        <v>0</v>
      </c>
    </row>
    <row r="20" spans="1:11" x14ac:dyDescent="0.25">
      <c r="A20" s="2" t="str">
        <f>"080801"</f>
        <v>080801</v>
      </c>
      <c r="B20" s="2" t="s">
        <v>29</v>
      </c>
      <c r="C20" s="3">
        <v>3558</v>
      </c>
      <c r="D20" s="3">
        <v>2849</v>
      </c>
      <c r="E20" s="3">
        <v>2768</v>
      </c>
      <c r="F20" s="3">
        <v>81</v>
      </c>
      <c r="G20" s="3">
        <v>2</v>
      </c>
      <c r="H20" s="3">
        <v>0</v>
      </c>
      <c r="I20" s="3">
        <v>6</v>
      </c>
      <c r="J20" s="3">
        <v>0</v>
      </c>
      <c r="K20" s="3">
        <v>0</v>
      </c>
    </row>
    <row r="21" spans="1:11" x14ac:dyDescent="0.25">
      <c r="A21" s="2" t="str">
        <f>"080802"</f>
        <v>080802</v>
      </c>
      <c r="B21" s="2" t="s">
        <v>30</v>
      </c>
      <c r="C21" s="3">
        <v>4659</v>
      </c>
      <c r="D21" s="3">
        <v>3885</v>
      </c>
      <c r="E21" s="3">
        <v>3802</v>
      </c>
      <c r="F21" s="3">
        <v>83</v>
      </c>
      <c r="G21" s="3">
        <v>2</v>
      </c>
      <c r="H21" s="3">
        <v>0</v>
      </c>
      <c r="I21" s="3">
        <v>28</v>
      </c>
      <c r="J21" s="3">
        <v>0</v>
      </c>
      <c r="K21" s="3">
        <v>0</v>
      </c>
    </row>
    <row r="22" spans="1:11" x14ac:dyDescent="0.25">
      <c r="A22" s="2" t="str">
        <f>"080803"</f>
        <v>080803</v>
      </c>
      <c r="B22" s="2" t="s">
        <v>31</v>
      </c>
      <c r="C22" s="3">
        <v>4803</v>
      </c>
      <c r="D22" s="3">
        <v>3823</v>
      </c>
      <c r="E22" s="3">
        <v>3700</v>
      </c>
      <c r="F22" s="3">
        <v>123</v>
      </c>
      <c r="G22" s="3">
        <v>0</v>
      </c>
      <c r="H22" s="3">
        <v>0</v>
      </c>
      <c r="I22" s="3">
        <v>18</v>
      </c>
      <c r="J22" s="3">
        <v>0</v>
      </c>
      <c r="K22" s="3">
        <v>0</v>
      </c>
    </row>
    <row r="23" spans="1:11" x14ac:dyDescent="0.25">
      <c r="A23" s="2" t="str">
        <f>"080804"</f>
        <v>080804</v>
      </c>
      <c r="B23" s="2" t="s">
        <v>32</v>
      </c>
      <c r="C23" s="3">
        <v>3627</v>
      </c>
      <c r="D23" s="3">
        <v>2922</v>
      </c>
      <c r="E23" s="3">
        <v>2850</v>
      </c>
      <c r="F23" s="3">
        <v>72</v>
      </c>
      <c r="G23" s="3">
        <v>2</v>
      </c>
      <c r="H23" s="3">
        <v>0</v>
      </c>
      <c r="I23" s="3">
        <v>6</v>
      </c>
      <c r="J23" s="3">
        <v>0</v>
      </c>
      <c r="K23" s="3">
        <v>0</v>
      </c>
    </row>
    <row r="24" spans="1:11" x14ac:dyDescent="0.25">
      <c r="A24" s="2" t="str">
        <f>"080805"</f>
        <v>080805</v>
      </c>
      <c r="B24" s="2" t="s">
        <v>33</v>
      </c>
      <c r="C24" s="3">
        <v>27000</v>
      </c>
      <c r="D24" s="3">
        <v>21841</v>
      </c>
      <c r="E24" s="3">
        <v>21632</v>
      </c>
      <c r="F24" s="3">
        <v>209</v>
      </c>
      <c r="G24" s="3">
        <v>2</v>
      </c>
      <c r="H24" s="3">
        <v>0</v>
      </c>
      <c r="I24" s="3">
        <v>134</v>
      </c>
      <c r="J24" s="3">
        <v>0</v>
      </c>
      <c r="K24" s="3">
        <v>0</v>
      </c>
    </row>
    <row r="25" spans="1:11" x14ac:dyDescent="0.25">
      <c r="A25" s="2" t="str">
        <f>"080806"</f>
        <v>080806</v>
      </c>
      <c r="B25" s="2" t="s">
        <v>34</v>
      </c>
      <c r="C25" s="3">
        <v>7796</v>
      </c>
      <c r="D25" s="3">
        <v>6285</v>
      </c>
      <c r="E25" s="3">
        <v>6244</v>
      </c>
      <c r="F25" s="3">
        <v>41</v>
      </c>
      <c r="G25" s="3">
        <v>0</v>
      </c>
      <c r="H25" s="3">
        <v>0</v>
      </c>
      <c r="I25" s="3">
        <v>16</v>
      </c>
      <c r="J25" s="3">
        <v>0</v>
      </c>
      <c r="K25" s="3">
        <v>0</v>
      </c>
    </row>
    <row r="26" spans="1:11" x14ac:dyDescent="0.25">
      <c r="A26" s="2" t="s">
        <v>35</v>
      </c>
      <c r="B26" s="2"/>
      <c r="C26" s="3">
        <v>70827</v>
      </c>
      <c r="D26" s="3">
        <v>57366</v>
      </c>
      <c r="E26" s="3">
        <v>56589</v>
      </c>
      <c r="F26" s="3">
        <v>777</v>
      </c>
      <c r="G26" s="3">
        <v>4</v>
      </c>
      <c r="H26" s="3">
        <v>1</v>
      </c>
      <c r="I26" s="3">
        <v>190</v>
      </c>
      <c r="J26" s="3">
        <v>0</v>
      </c>
      <c r="K26" s="3">
        <v>0</v>
      </c>
    </row>
    <row r="27" spans="1:11" x14ac:dyDescent="0.25">
      <c r="A27" s="2" t="str">
        <f>"080901"</f>
        <v>080901</v>
      </c>
      <c r="B27" s="2" t="s">
        <v>36</v>
      </c>
      <c r="C27" s="3">
        <v>5831</v>
      </c>
      <c r="D27" s="3">
        <v>4733</v>
      </c>
      <c r="E27" s="3">
        <v>4693</v>
      </c>
      <c r="F27" s="3">
        <v>40</v>
      </c>
      <c r="G27" s="3">
        <v>0</v>
      </c>
      <c r="H27" s="3">
        <v>0</v>
      </c>
      <c r="I27" s="3">
        <v>13</v>
      </c>
      <c r="J27" s="3">
        <v>0</v>
      </c>
      <c r="K27" s="3">
        <v>0</v>
      </c>
    </row>
    <row r="28" spans="1:11" x14ac:dyDescent="0.25">
      <c r="A28" s="2" t="str">
        <f>"080902"</f>
        <v>080902</v>
      </c>
      <c r="B28" s="2" t="s">
        <v>37</v>
      </c>
      <c r="C28" s="3">
        <v>3131</v>
      </c>
      <c r="D28" s="3">
        <v>2544</v>
      </c>
      <c r="E28" s="3">
        <v>2472</v>
      </c>
      <c r="F28" s="3">
        <v>72</v>
      </c>
      <c r="G28" s="3">
        <v>0</v>
      </c>
      <c r="H28" s="3">
        <v>0</v>
      </c>
      <c r="I28" s="3">
        <v>2</v>
      </c>
      <c r="J28" s="3">
        <v>0</v>
      </c>
      <c r="K28" s="3">
        <v>0</v>
      </c>
    </row>
    <row r="29" spans="1:11" x14ac:dyDescent="0.25">
      <c r="A29" s="2" t="str">
        <f>"080903"</f>
        <v>080903</v>
      </c>
      <c r="B29" s="2" t="s">
        <v>38</v>
      </c>
      <c r="C29" s="3">
        <v>9562</v>
      </c>
      <c r="D29" s="3">
        <v>7690</v>
      </c>
      <c r="E29" s="3">
        <v>7572</v>
      </c>
      <c r="F29" s="3">
        <v>118</v>
      </c>
      <c r="G29" s="3">
        <v>2</v>
      </c>
      <c r="H29" s="3">
        <v>0</v>
      </c>
      <c r="I29" s="3">
        <v>32</v>
      </c>
      <c r="J29" s="3">
        <v>0</v>
      </c>
      <c r="K29" s="3">
        <v>0</v>
      </c>
    </row>
    <row r="30" spans="1:11" x14ac:dyDescent="0.25">
      <c r="A30" s="2" t="str">
        <f>"080904"</f>
        <v>080904</v>
      </c>
      <c r="B30" s="2" t="s">
        <v>39</v>
      </c>
      <c r="C30" s="3">
        <v>5634</v>
      </c>
      <c r="D30" s="3">
        <v>4503</v>
      </c>
      <c r="E30" s="3">
        <v>4425</v>
      </c>
      <c r="F30" s="3">
        <v>78</v>
      </c>
      <c r="G30" s="3">
        <v>0</v>
      </c>
      <c r="H30" s="3">
        <v>0</v>
      </c>
      <c r="I30" s="3">
        <v>15</v>
      </c>
      <c r="J30" s="3">
        <v>0</v>
      </c>
      <c r="K30" s="3">
        <v>0</v>
      </c>
    </row>
    <row r="31" spans="1:11" x14ac:dyDescent="0.25">
      <c r="A31" s="2" t="str">
        <f>"080905"</f>
        <v>080905</v>
      </c>
      <c r="B31" s="2" t="s">
        <v>40</v>
      </c>
      <c r="C31" s="3">
        <v>8605</v>
      </c>
      <c r="D31" s="3">
        <v>7028</v>
      </c>
      <c r="E31" s="3">
        <v>6985</v>
      </c>
      <c r="F31" s="3">
        <v>43</v>
      </c>
      <c r="G31" s="3">
        <v>0</v>
      </c>
      <c r="H31" s="3">
        <v>0</v>
      </c>
      <c r="I31" s="3">
        <v>22</v>
      </c>
      <c r="J31" s="3">
        <v>0</v>
      </c>
      <c r="K31" s="3">
        <v>0</v>
      </c>
    </row>
    <row r="32" spans="1:11" x14ac:dyDescent="0.25">
      <c r="A32" s="2" t="str">
        <f>"080906"</f>
        <v>080906</v>
      </c>
      <c r="B32" s="2" t="s">
        <v>41</v>
      </c>
      <c r="C32" s="3">
        <v>23759</v>
      </c>
      <c r="D32" s="3">
        <v>19360</v>
      </c>
      <c r="E32" s="3">
        <v>19231</v>
      </c>
      <c r="F32" s="3">
        <v>129</v>
      </c>
      <c r="G32" s="3">
        <v>0</v>
      </c>
      <c r="H32" s="3">
        <v>0</v>
      </c>
      <c r="I32" s="3">
        <v>69</v>
      </c>
      <c r="J32" s="3">
        <v>0</v>
      </c>
      <c r="K32" s="3">
        <v>0</v>
      </c>
    </row>
    <row r="33" spans="1:11" x14ac:dyDescent="0.25">
      <c r="A33" s="2" t="str">
        <f>"080907"</f>
        <v>080907</v>
      </c>
      <c r="B33" s="2" t="s">
        <v>42</v>
      </c>
      <c r="C33" s="3">
        <v>6606</v>
      </c>
      <c r="D33" s="3">
        <v>5401</v>
      </c>
      <c r="E33" s="3">
        <v>5281</v>
      </c>
      <c r="F33" s="3">
        <v>120</v>
      </c>
      <c r="G33" s="3">
        <v>1</v>
      </c>
      <c r="H33" s="3">
        <v>1</v>
      </c>
      <c r="I33" s="3">
        <v>17</v>
      </c>
      <c r="J33" s="3">
        <v>0</v>
      </c>
      <c r="K33" s="3">
        <v>0</v>
      </c>
    </row>
    <row r="34" spans="1:11" x14ac:dyDescent="0.25">
      <c r="A34" s="2" t="str">
        <f>"080908"</f>
        <v>080908</v>
      </c>
      <c r="B34" s="2" t="s">
        <v>43</v>
      </c>
      <c r="C34" s="3">
        <v>3118</v>
      </c>
      <c r="D34" s="3">
        <v>2459</v>
      </c>
      <c r="E34" s="3">
        <v>2418</v>
      </c>
      <c r="F34" s="3">
        <v>41</v>
      </c>
      <c r="G34" s="3">
        <v>0</v>
      </c>
      <c r="H34" s="3">
        <v>0</v>
      </c>
      <c r="I34" s="3">
        <v>12</v>
      </c>
      <c r="J34" s="3">
        <v>0</v>
      </c>
      <c r="K34" s="3">
        <v>0</v>
      </c>
    </row>
    <row r="35" spans="1:11" x14ac:dyDescent="0.25">
      <c r="A35" s="2" t="str">
        <f>"080909"</f>
        <v>080909</v>
      </c>
      <c r="B35" s="2" t="s">
        <v>44</v>
      </c>
      <c r="C35" s="3">
        <v>4581</v>
      </c>
      <c r="D35" s="3">
        <v>3648</v>
      </c>
      <c r="E35" s="3">
        <v>3512</v>
      </c>
      <c r="F35" s="3">
        <v>136</v>
      </c>
      <c r="G35" s="3">
        <v>1</v>
      </c>
      <c r="H35" s="3">
        <v>0</v>
      </c>
      <c r="I35" s="3">
        <v>8</v>
      </c>
      <c r="J35" s="3">
        <v>0</v>
      </c>
      <c r="K35" s="3">
        <v>0</v>
      </c>
    </row>
    <row r="36" spans="1:11" x14ac:dyDescent="0.25">
      <c r="A36" s="2" t="s">
        <v>45</v>
      </c>
      <c r="B36" s="2"/>
      <c r="C36" s="3">
        <v>70643</v>
      </c>
      <c r="D36" s="3">
        <v>58378</v>
      </c>
      <c r="E36" s="3">
        <v>57738</v>
      </c>
      <c r="F36" s="3">
        <v>640</v>
      </c>
      <c r="G36" s="3">
        <v>1</v>
      </c>
      <c r="H36" s="3">
        <v>0</v>
      </c>
      <c r="I36" s="3">
        <v>169</v>
      </c>
      <c r="J36" s="3">
        <v>0</v>
      </c>
      <c r="K36" s="3">
        <v>0</v>
      </c>
    </row>
    <row r="37" spans="1:11" x14ac:dyDescent="0.25">
      <c r="A37" s="2" t="str">
        <f>"081001"</f>
        <v>081001</v>
      </c>
      <c r="B37" s="2" t="s">
        <v>46</v>
      </c>
      <c r="C37" s="3">
        <v>2649</v>
      </c>
      <c r="D37" s="3">
        <v>2253</v>
      </c>
      <c r="E37" s="3">
        <v>2222</v>
      </c>
      <c r="F37" s="3">
        <v>31</v>
      </c>
      <c r="G37" s="3">
        <v>0</v>
      </c>
      <c r="H37" s="3">
        <v>0</v>
      </c>
      <c r="I37" s="3">
        <v>6</v>
      </c>
      <c r="J37" s="3">
        <v>0</v>
      </c>
      <c r="K37" s="3">
        <v>0</v>
      </c>
    </row>
    <row r="38" spans="1:11" x14ac:dyDescent="0.25">
      <c r="A38" s="2" t="str">
        <f>"081002"</f>
        <v>081002</v>
      </c>
      <c r="B38" s="2" t="s">
        <v>47</v>
      </c>
      <c r="C38" s="3">
        <v>21745</v>
      </c>
      <c r="D38" s="3">
        <v>18217</v>
      </c>
      <c r="E38" s="3">
        <v>18070</v>
      </c>
      <c r="F38" s="3">
        <v>147</v>
      </c>
      <c r="G38" s="3">
        <v>0</v>
      </c>
      <c r="H38" s="3">
        <v>0</v>
      </c>
      <c r="I38" s="3">
        <v>46</v>
      </c>
      <c r="J38" s="3">
        <v>0</v>
      </c>
      <c r="K38" s="3">
        <v>0</v>
      </c>
    </row>
    <row r="39" spans="1:11" x14ac:dyDescent="0.25">
      <c r="A39" s="2" t="str">
        <f>"081003"</f>
        <v>081003</v>
      </c>
      <c r="B39" s="2" t="s">
        <v>48</v>
      </c>
      <c r="C39" s="3">
        <v>3518</v>
      </c>
      <c r="D39" s="3">
        <v>2831</v>
      </c>
      <c r="E39" s="3">
        <v>2788</v>
      </c>
      <c r="F39" s="3">
        <v>43</v>
      </c>
      <c r="G39" s="3">
        <v>0</v>
      </c>
      <c r="H39" s="3">
        <v>0</v>
      </c>
      <c r="I39" s="3">
        <v>4</v>
      </c>
      <c r="J39" s="3">
        <v>0</v>
      </c>
      <c r="K39" s="3">
        <v>0</v>
      </c>
    </row>
    <row r="40" spans="1:11" x14ac:dyDescent="0.25">
      <c r="A40" s="2" t="str">
        <f>"081004"</f>
        <v>081004</v>
      </c>
      <c r="B40" s="2" t="s">
        <v>49</v>
      </c>
      <c r="C40" s="3">
        <v>6180</v>
      </c>
      <c r="D40" s="3">
        <v>5137</v>
      </c>
      <c r="E40" s="3">
        <v>5083</v>
      </c>
      <c r="F40" s="3">
        <v>54</v>
      </c>
      <c r="G40" s="3">
        <v>0</v>
      </c>
      <c r="H40" s="3">
        <v>0</v>
      </c>
      <c r="I40" s="3">
        <v>19</v>
      </c>
      <c r="J40" s="3">
        <v>0</v>
      </c>
      <c r="K40" s="3">
        <v>0</v>
      </c>
    </row>
    <row r="41" spans="1:11" x14ac:dyDescent="0.25">
      <c r="A41" s="2" t="str">
        <f>"081005"</f>
        <v>081005</v>
      </c>
      <c r="B41" s="2" t="s">
        <v>50</v>
      </c>
      <c r="C41" s="3">
        <v>4928</v>
      </c>
      <c r="D41" s="3">
        <v>3984</v>
      </c>
      <c r="E41" s="3">
        <v>3934</v>
      </c>
      <c r="F41" s="3">
        <v>50</v>
      </c>
      <c r="G41" s="3">
        <v>0</v>
      </c>
      <c r="H41" s="3">
        <v>0</v>
      </c>
      <c r="I41" s="3">
        <v>13</v>
      </c>
      <c r="J41" s="3">
        <v>0</v>
      </c>
      <c r="K41" s="3">
        <v>0</v>
      </c>
    </row>
    <row r="42" spans="1:11" x14ac:dyDescent="0.25">
      <c r="A42" s="2" t="str">
        <f>"081006"</f>
        <v>081006</v>
      </c>
      <c r="B42" s="2" t="s">
        <v>51</v>
      </c>
      <c r="C42" s="3">
        <v>4247</v>
      </c>
      <c r="D42" s="3">
        <v>3373</v>
      </c>
      <c r="E42" s="3">
        <v>3311</v>
      </c>
      <c r="F42" s="3">
        <v>62</v>
      </c>
      <c r="G42" s="3">
        <v>0</v>
      </c>
      <c r="H42" s="3">
        <v>0</v>
      </c>
      <c r="I42" s="3">
        <v>15</v>
      </c>
      <c r="J42" s="3">
        <v>0</v>
      </c>
      <c r="K42" s="3">
        <v>0</v>
      </c>
    </row>
    <row r="43" spans="1:11" x14ac:dyDescent="0.25">
      <c r="A43" s="2" t="str">
        <f>"081007"</f>
        <v>081007</v>
      </c>
      <c r="B43" s="2" t="s">
        <v>52</v>
      </c>
      <c r="C43" s="3">
        <v>18277</v>
      </c>
      <c r="D43" s="3">
        <v>15212</v>
      </c>
      <c r="E43" s="3">
        <v>15098</v>
      </c>
      <c r="F43" s="3">
        <v>114</v>
      </c>
      <c r="G43" s="3">
        <v>1</v>
      </c>
      <c r="H43" s="3">
        <v>0</v>
      </c>
      <c r="I43" s="3">
        <v>42</v>
      </c>
      <c r="J43" s="3">
        <v>0</v>
      </c>
      <c r="K43" s="3">
        <v>0</v>
      </c>
    </row>
    <row r="44" spans="1:11" x14ac:dyDescent="0.25">
      <c r="A44" s="2" t="str">
        <f>"081008"</f>
        <v>081008</v>
      </c>
      <c r="B44" s="2" t="s">
        <v>53</v>
      </c>
      <c r="C44" s="3">
        <v>2029</v>
      </c>
      <c r="D44" s="3">
        <v>1709</v>
      </c>
      <c r="E44" s="3">
        <v>1694</v>
      </c>
      <c r="F44" s="3">
        <v>15</v>
      </c>
      <c r="G44" s="3">
        <v>0</v>
      </c>
      <c r="H44" s="3">
        <v>0</v>
      </c>
      <c r="I44" s="3">
        <v>7</v>
      </c>
      <c r="J44" s="3">
        <v>0</v>
      </c>
      <c r="K44" s="3">
        <v>0</v>
      </c>
    </row>
    <row r="45" spans="1:11" x14ac:dyDescent="0.25">
      <c r="A45" s="2" t="str">
        <f>"081009"</f>
        <v>081009</v>
      </c>
      <c r="B45" s="2" t="s">
        <v>54</v>
      </c>
      <c r="C45" s="3">
        <v>7070</v>
      </c>
      <c r="D45" s="3">
        <v>5662</v>
      </c>
      <c r="E45" s="3">
        <v>5538</v>
      </c>
      <c r="F45" s="3">
        <v>124</v>
      </c>
      <c r="G45" s="3">
        <v>0</v>
      </c>
      <c r="H45" s="3">
        <v>0</v>
      </c>
      <c r="I45" s="3">
        <v>17</v>
      </c>
      <c r="J45" s="3">
        <v>0</v>
      </c>
      <c r="K45" s="3">
        <v>0</v>
      </c>
    </row>
    <row r="46" spans="1:11" x14ac:dyDescent="0.25">
      <c r="A46" s="2" t="s">
        <v>55</v>
      </c>
      <c r="B46" s="2"/>
      <c r="C46" s="3">
        <v>86870</v>
      </c>
      <c r="D46" s="3">
        <v>71422</v>
      </c>
      <c r="E46" s="3">
        <v>70806</v>
      </c>
      <c r="F46" s="3">
        <v>616</v>
      </c>
      <c r="G46" s="3">
        <v>8</v>
      </c>
      <c r="H46" s="3">
        <v>1</v>
      </c>
      <c r="I46" s="3">
        <v>260</v>
      </c>
      <c r="J46" s="3">
        <v>0</v>
      </c>
      <c r="K46" s="3">
        <v>0</v>
      </c>
    </row>
    <row r="47" spans="1:11" x14ac:dyDescent="0.25">
      <c r="A47" s="2" t="str">
        <f>"081101"</f>
        <v>081101</v>
      </c>
      <c r="B47" s="2" t="s">
        <v>56</v>
      </c>
      <c r="C47" s="3">
        <v>2177</v>
      </c>
      <c r="D47" s="3">
        <v>1777</v>
      </c>
      <c r="E47" s="3">
        <v>1747</v>
      </c>
      <c r="F47" s="3">
        <v>30</v>
      </c>
      <c r="G47" s="3">
        <v>1</v>
      </c>
      <c r="H47" s="3">
        <v>0</v>
      </c>
      <c r="I47" s="3">
        <v>1</v>
      </c>
      <c r="J47" s="3">
        <v>0</v>
      </c>
      <c r="K47" s="3">
        <v>0</v>
      </c>
    </row>
    <row r="48" spans="1:11" x14ac:dyDescent="0.25">
      <c r="A48" s="2" t="str">
        <f>"081102"</f>
        <v>081102</v>
      </c>
      <c r="B48" s="2" t="s">
        <v>57</v>
      </c>
      <c r="C48" s="3">
        <v>32465</v>
      </c>
      <c r="D48" s="3">
        <v>26943</v>
      </c>
      <c r="E48" s="3">
        <v>26820</v>
      </c>
      <c r="F48" s="3">
        <v>123</v>
      </c>
      <c r="G48" s="3">
        <v>0</v>
      </c>
      <c r="H48" s="3">
        <v>0</v>
      </c>
      <c r="I48" s="3">
        <v>82</v>
      </c>
      <c r="J48" s="3">
        <v>0</v>
      </c>
      <c r="K48" s="3">
        <v>0</v>
      </c>
    </row>
    <row r="49" spans="1:11" x14ac:dyDescent="0.25">
      <c r="A49" s="2" t="str">
        <f>"081103"</f>
        <v>081103</v>
      </c>
      <c r="B49" s="2" t="s">
        <v>58</v>
      </c>
      <c r="C49" s="3">
        <v>3099</v>
      </c>
      <c r="D49" s="3">
        <v>2533</v>
      </c>
      <c r="E49" s="3">
        <v>2489</v>
      </c>
      <c r="F49" s="3">
        <v>44</v>
      </c>
      <c r="G49" s="3">
        <v>2</v>
      </c>
      <c r="H49" s="3">
        <v>0</v>
      </c>
      <c r="I49" s="3">
        <v>13</v>
      </c>
      <c r="J49" s="3">
        <v>0</v>
      </c>
      <c r="K49" s="3">
        <v>0</v>
      </c>
    </row>
    <row r="50" spans="1:11" x14ac:dyDescent="0.25">
      <c r="A50" s="2" t="str">
        <f>"081104"</f>
        <v>081104</v>
      </c>
      <c r="B50" s="2" t="s">
        <v>59</v>
      </c>
      <c r="C50" s="3">
        <v>6396</v>
      </c>
      <c r="D50" s="3">
        <v>5261</v>
      </c>
      <c r="E50" s="3">
        <v>5207</v>
      </c>
      <c r="F50" s="3">
        <v>54</v>
      </c>
      <c r="G50" s="3">
        <v>0</v>
      </c>
      <c r="H50" s="3">
        <v>0</v>
      </c>
      <c r="I50" s="3">
        <v>11</v>
      </c>
      <c r="J50" s="3">
        <v>0</v>
      </c>
      <c r="K50" s="3">
        <v>0</v>
      </c>
    </row>
    <row r="51" spans="1:11" x14ac:dyDescent="0.25">
      <c r="A51" s="2" t="str">
        <f>"081105"</f>
        <v>081105</v>
      </c>
      <c r="B51" s="2" t="s">
        <v>60</v>
      </c>
      <c r="C51" s="3">
        <v>3206</v>
      </c>
      <c r="D51" s="3">
        <v>2556</v>
      </c>
      <c r="E51" s="3">
        <v>2489</v>
      </c>
      <c r="F51" s="3">
        <v>67</v>
      </c>
      <c r="G51" s="3">
        <v>1</v>
      </c>
      <c r="H51" s="3">
        <v>0</v>
      </c>
      <c r="I51" s="3">
        <v>8</v>
      </c>
      <c r="J51" s="3">
        <v>0</v>
      </c>
      <c r="K51" s="3">
        <v>0</v>
      </c>
    </row>
    <row r="52" spans="1:11" x14ac:dyDescent="0.25">
      <c r="A52" s="2" t="str">
        <f>"081106"</f>
        <v>081106</v>
      </c>
      <c r="B52" s="2" t="s">
        <v>61</v>
      </c>
      <c r="C52" s="3">
        <v>16533</v>
      </c>
      <c r="D52" s="3">
        <v>13705</v>
      </c>
      <c r="E52" s="3">
        <v>13621</v>
      </c>
      <c r="F52" s="3">
        <v>84</v>
      </c>
      <c r="G52" s="3">
        <v>1</v>
      </c>
      <c r="H52" s="3">
        <v>0</v>
      </c>
      <c r="I52" s="3">
        <v>43</v>
      </c>
      <c r="J52" s="3">
        <v>0</v>
      </c>
      <c r="K52" s="3">
        <v>0</v>
      </c>
    </row>
    <row r="53" spans="1:11" x14ac:dyDescent="0.25">
      <c r="A53" s="2" t="str">
        <f>"081107"</f>
        <v>081107</v>
      </c>
      <c r="B53" s="2" t="s">
        <v>62</v>
      </c>
      <c r="C53" s="3">
        <v>2961</v>
      </c>
      <c r="D53" s="3">
        <v>2424</v>
      </c>
      <c r="E53" s="3">
        <v>2388</v>
      </c>
      <c r="F53" s="3">
        <v>36</v>
      </c>
      <c r="G53" s="3">
        <v>2</v>
      </c>
      <c r="H53" s="3">
        <v>1</v>
      </c>
      <c r="I53" s="3">
        <v>4</v>
      </c>
      <c r="J53" s="3">
        <v>0</v>
      </c>
      <c r="K53" s="3">
        <v>0</v>
      </c>
    </row>
    <row r="54" spans="1:11" x14ac:dyDescent="0.25">
      <c r="A54" s="2" t="str">
        <f>"081108"</f>
        <v>081108</v>
      </c>
      <c r="B54" s="2" t="s">
        <v>63</v>
      </c>
      <c r="C54" s="3">
        <v>5307</v>
      </c>
      <c r="D54" s="3">
        <v>4323</v>
      </c>
      <c r="E54" s="3">
        <v>4272</v>
      </c>
      <c r="F54" s="3">
        <v>51</v>
      </c>
      <c r="G54" s="3">
        <v>0</v>
      </c>
      <c r="H54" s="3">
        <v>0</v>
      </c>
      <c r="I54" s="3">
        <v>11</v>
      </c>
      <c r="J54" s="3">
        <v>0</v>
      </c>
      <c r="K54" s="3">
        <v>0</v>
      </c>
    </row>
    <row r="55" spans="1:11" x14ac:dyDescent="0.25">
      <c r="A55" s="2" t="str">
        <f>"081109"</f>
        <v>081109</v>
      </c>
      <c r="B55" s="2" t="s">
        <v>64</v>
      </c>
      <c r="C55" s="3">
        <v>2782</v>
      </c>
      <c r="D55" s="3">
        <v>2295</v>
      </c>
      <c r="E55" s="3">
        <v>2253</v>
      </c>
      <c r="F55" s="3">
        <v>42</v>
      </c>
      <c r="G55" s="3">
        <v>1</v>
      </c>
      <c r="H55" s="3">
        <v>0</v>
      </c>
      <c r="I55" s="3">
        <v>7</v>
      </c>
      <c r="J55" s="3">
        <v>0</v>
      </c>
      <c r="K55" s="3">
        <v>0</v>
      </c>
    </row>
    <row r="56" spans="1:11" x14ac:dyDescent="0.25">
      <c r="A56" s="2" t="str">
        <f>"081110"</f>
        <v>081110</v>
      </c>
      <c r="B56" s="2" t="s">
        <v>65</v>
      </c>
      <c r="C56" s="3">
        <v>11944</v>
      </c>
      <c r="D56" s="3">
        <v>9605</v>
      </c>
      <c r="E56" s="3">
        <v>9520</v>
      </c>
      <c r="F56" s="3">
        <v>85</v>
      </c>
      <c r="G56" s="3">
        <v>0</v>
      </c>
      <c r="H56" s="3">
        <v>0</v>
      </c>
      <c r="I56" s="3">
        <v>80</v>
      </c>
      <c r="J56" s="3">
        <v>0</v>
      </c>
      <c r="K56" s="3">
        <v>0</v>
      </c>
    </row>
    <row r="57" spans="1:11" x14ac:dyDescent="0.25">
      <c r="A57" s="2" t="s">
        <v>66</v>
      </c>
      <c r="B57" s="2"/>
      <c r="C57" s="3">
        <v>35946</v>
      </c>
      <c r="D57" s="3">
        <v>29130</v>
      </c>
      <c r="E57" s="3">
        <v>28742</v>
      </c>
      <c r="F57" s="3">
        <v>388</v>
      </c>
      <c r="G57" s="3">
        <v>2</v>
      </c>
      <c r="H57" s="3">
        <v>0</v>
      </c>
      <c r="I57" s="3">
        <v>84</v>
      </c>
      <c r="J57" s="3">
        <v>0</v>
      </c>
      <c r="K57" s="3">
        <v>0</v>
      </c>
    </row>
    <row r="58" spans="1:11" x14ac:dyDescent="0.25">
      <c r="A58" s="2" t="str">
        <f>"081201"</f>
        <v>081201</v>
      </c>
      <c r="B58" s="2" t="s">
        <v>67</v>
      </c>
      <c r="C58" s="3">
        <v>11982</v>
      </c>
      <c r="D58" s="3">
        <v>9643</v>
      </c>
      <c r="E58" s="3">
        <v>9426</v>
      </c>
      <c r="F58" s="3">
        <v>217</v>
      </c>
      <c r="G58" s="3">
        <v>0</v>
      </c>
      <c r="H58" s="3">
        <v>0</v>
      </c>
      <c r="I58" s="3">
        <v>26</v>
      </c>
      <c r="J58" s="3">
        <v>0</v>
      </c>
      <c r="K58" s="3">
        <v>0</v>
      </c>
    </row>
    <row r="59" spans="1:11" x14ac:dyDescent="0.25">
      <c r="A59" s="2" t="str">
        <f>"081202"</f>
        <v>081202</v>
      </c>
      <c r="B59" s="2" t="s">
        <v>68</v>
      </c>
      <c r="C59" s="3">
        <v>4855</v>
      </c>
      <c r="D59" s="3">
        <v>3896</v>
      </c>
      <c r="E59" s="3">
        <v>3832</v>
      </c>
      <c r="F59" s="3">
        <v>64</v>
      </c>
      <c r="G59" s="3">
        <v>2</v>
      </c>
      <c r="H59" s="3">
        <v>0</v>
      </c>
      <c r="I59" s="3">
        <v>8</v>
      </c>
      <c r="J59" s="3">
        <v>0</v>
      </c>
      <c r="K59" s="3">
        <v>0</v>
      </c>
    </row>
    <row r="60" spans="1:11" x14ac:dyDescent="0.25">
      <c r="A60" s="2" t="str">
        <f>"081203"</f>
        <v>081203</v>
      </c>
      <c r="B60" s="2" t="s">
        <v>69</v>
      </c>
      <c r="C60" s="3">
        <v>19109</v>
      </c>
      <c r="D60" s="3">
        <v>15591</v>
      </c>
      <c r="E60" s="3">
        <v>15484</v>
      </c>
      <c r="F60" s="3">
        <v>107</v>
      </c>
      <c r="G60" s="3">
        <v>0</v>
      </c>
      <c r="H60" s="3">
        <v>0</v>
      </c>
      <c r="I60" s="3">
        <v>50</v>
      </c>
      <c r="J60" s="3">
        <v>0</v>
      </c>
      <c r="K60" s="3">
        <v>0</v>
      </c>
    </row>
    <row r="61" spans="1:11" x14ac:dyDescent="0.25">
      <c r="A61" s="2" t="s">
        <v>70</v>
      </c>
      <c r="B61" s="2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2" t="str">
        <f>"086201"</f>
        <v>086201</v>
      </c>
      <c r="B62" s="2" t="s">
        <v>71</v>
      </c>
      <c r="C62" s="3">
        <v>126981</v>
      </c>
      <c r="D62" s="3">
        <v>103731</v>
      </c>
      <c r="E62" s="3">
        <v>102692</v>
      </c>
      <c r="F62" s="3">
        <v>1039</v>
      </c>
      <c r="G62" s="3">
        <v>5</v>
      </c>
      <c r="H62" s="3">
        <v>0</v>
      </c>
      <c r="I62" s="3">
        <v>363</v>
      </c>
      <c r="J62" s="3">
        <v>0</v>
      </c>
      <c r="K62" s="3">
        <v>0</v>
      </c>
    </row>
    <row r="63" spans="1:11" x14ac:dyDescent="0.25">
      <c r="A63" s="4" t="s">
        <v>72</v>
      </c>
      <c r="B63" s="5"/>
      <c r="C63" s="6">
        <v>571489</v>
      </c>
      <c r="D63" s="6">
        <v>467178</v>
      </c>
      <c r="E63" s="6">
        <v>461919</v>
      </c>
      <c r="F63" s="6">
        <v>5259</v>
      </c>
      <c r="G63" s="6">
        <v>44</v>
      </c>
      <c r="H63" s="6">
        <v>4</v>
      </c>
      <c r="I63" s="6">
        <v>1670</v>
      </c>
      <c r="J63" s="6">
        <v>0</v>
      </c>
      <c r="K63" s="6">
        <v>0</v>
      </c>
    </row>
  </sheetData>
  <mergeCells count="1">
    <mergeCell ref="A63:B6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rejestr_wyborcow_2024_kw_4_2025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Marciniak</dc:creator>
  <cp:lastModifiedBy>Mateusz Marciniak</cp:lastModifiedBy>
  <dcterms:created xsi:type="dcterms:W3CDTF">2025-01-13T06:52:16Z</dcterms:created>
  <dcterms:modified xsi:type="dcterms:W3CDTF">2025-01-13T06:52:16Z</dcterms:modified>
</cp:coreProperties>
</file>